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0"/>
  </bookViews>
  <sheets>
    <sheet name="кредиты полученные" sheetId="1" r:id="rId1"/>
    <sheet name="ценные бумаги" sheetId="2" r:id="rId2"/>
    <sheet name="гарантии" sheetId="3" r:id="rId3"/>
    <sheet name="кредиты выданные" sheetId="4" r:id="rId4"/>
  </sheets>
  <definedNames>
    <definedName name="_xlnm.Print_Area" localSheetId="0">'кредиты полученные'!$A$1:$X$39</definedName>
  </definedNames>
  <calcPr fullCalcOnLoad="1"/>
</workbook>
</file>

<file path=xl/comments3.xml><?xml version="1.0" encoding="utf-8"?>
<comments xmlns="http://schemas.openxmlformats.org/spreadsheetml/2006/main">
  <authors>
    <author>Gilfanov</author>
  </authors>
  <commentList>
    <comment ref="J12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<sst xmlns="http://schemas.openxmlformats.org/spreadsheetml/2006/main" count="211" uniqueCount="124">
  <si>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</si>
  <si>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</si>
  <si>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</si>
  <si>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</si>
  <si>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</si>
  <si>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</si>
  <si>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</si>
  <si>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</si>
  <si>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</si>
  <si>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</si>
  <si>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</si>
  <si>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</si>
  <si>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</si>
  <si>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</si>
  <si>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</si>
  <si>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</si>
  <si>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</si>
  <si>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</si>
  <si>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</si>
  <si>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</si>
  <si>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</si>
  <si>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</si>
  <si>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</si>
  <si>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</si>
  <si>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</si>
  <si>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</si>
  <si>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</si>
  <si>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</si>
  <si>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</si>
  <si>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</si>
  <si>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</si>
  <si>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</si>
  <si>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</si>
  <si>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</si>
  <si>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</si>
  <si>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</si>
  <si>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 xml:space="preserve">Выдано в текущем году по состоянию на отчетную дату  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</si>
  <si>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</si>
  <si>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</si>
  <si>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</si>
  <si>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</si>
  <si>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</si>
  <si>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</si>
  <si>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</si>
  <si>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</si>
  <si>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</si>
  <si>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</si>
  <si>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</si>
  <si>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</si>
  <si>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</si>
  <si>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</si>
  <si>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</si>
  <si>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</si>
  <si>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</si>
  <si>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Приложение №5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</si>
  <si>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</si>
  <si>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</si>
  <si>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</si>
  <si>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</si>
  <si>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 </t>
  </si>
  <si>
    <t>кредит</t>
  </si>
  <si>
    <t>на ГСМ</t>
  </si>
  <si>
    <t>СПК "Куркан"</t>
  </si>
  <si>
    <t>Исполнитель Ситникова М.А.</t>
  </si>
  <si>
    <t>телефон 2-14-93</t>
  </si>
  <si>
    <t>по гарантиям (поручительствам), выданным муниципальным образованием "Юкаменский район" за предприятия и организации по полученным ими кредитам</t>
  </si>
  <si>
    <t xml:space="preserve">о задолженности муниципального образования "Юкаменский район" </t>
  </si>
  <si>
    <t xml:space="preserve">о задолженности по кредитам, полученным муниципальным образованием "Юкаменский район" </t>
  </si>
  <si>
    <t>Списано в текущем году на отчетную дату*</t>
  </si>
  <si>
    <t xml:space="preserve">1.1 Бюджетные кредиты на кассовый разрыв( в том числе по договорам новации долга) </t>
  </si>
  <si>
    <t>1.Кредиты, полученные из бюджета Удмуртской Республики</t>
  </si>
  <si>
    <t>Итого</t>
  </si>
  <si>
    <t>2.Кредиты, полученные в кредитных организациях</t>
  </si>
  <si>
    <t>3.Кредиты, полученные в прочих организациях</t>
  </si>
  <si>
    <t>Лицо, по обязательствам которого предоставлена гарантия (наименование заемщика)</t>
  </si>
  <si>
    <t>Лицо, перед которым имеются обязательства заемщика (наименование кредитора)</t>
  </si>
  <si>
    <t>Просроченная(неурегулированная) задолженность заемщика перед кредитором по кредитному договору на отчетную дату</t>
  </si>
  <si>
    <t>Основной долг</t>
  </si>
  <si>
    <t>Приложение  № 2</t>
  </si>
  <si>
    <t>к приказу Минфина УР от 17.04.2007г. № 33</t>
  </si>
  <si>
    <t>Сельхозтоваропроизводители</t>
  </si>
  <si>
    <t>бюджетный кредит</t>
  </si>
  <si>
    <t>на покрытие временных кассовых разрывов</t>
  </si>
  <si>
    <t xml:space="preserve">Начальник отдела  бухгалтерского </t>
  </si>
  <si>
    <t>учета и отчетности</t>
  </si>
  <si>
    <t>Начальник отдела бухгалтерского</t>
  </si>
  <si>
    <t xml:space="preserve">Начальник отдела бухгалтерского </t>
  </si>
  <si>
    <t>на покупку кормов</t>
  </si>
  <si>
    <t>Договор б/№ от 12.12.01.</t>
  </si>
  <si>
    <t>Соглашение б/№ от 28.06.04</t>
  </si>
  <si>
    <t>Соглашение б/№ от 01.06.06</t>
  </si>
  <si>
    <t xml:space="preserve">Договор б/№ от 10.02.00 </t>
  </si>
  <si>
    <t>Заместитель Главы Администрации--</t>
  </si>
  <si>
    <t xml:space="preserve">начальник Управления финансов                                                                                                   </t>
  </si>
  <si>
    <t>(Р.И.Бекмансурова)</t>
  </si>
  <si>
    <t>Заместитель Главы Администрации</t>
  </si>
  <si>
    <t xml:space="preserve">начальник Управления финансов </t>
  </si>
  <si>
    <t>Р.И.Бекмансурова</t>
  </si>
  <si>
    <t>начальник Управления финансов</t>
  </si>
  <si>
    <t>Заместитель Главы Администрации-</t>
  </si>
  <si>
    <t>(Е.И.Нефедова)</t>
  </si>
  <si>
    <t>Е.И.Нефедова</t>
  </si>
  <si>
    <t xml:space="preserve">Распоряжение Правительства УР №754-р от 18.11.2013 г. Кредитный договор №25 от 27.11.2013 г. </t>
  </si>
  <si>
    <t>для частичного покрытия дефицита бюджета</t>
  </si>
  <si>
    <t xml:space="preserve">Распоряжение Правительства УР №820-р от 10.12.2013 г. Кредитный договор №50 от 10.12.2013 г. </t>
  </si>
  <si>
    <t>Для частичного покрытия дефицита бюджета</t>
  </si>
  <si>
    <t xml:space="preserve">1.2. Бюджетные кредиты на оптимизацию бюджетных расходов учреждений бюджетной сферы </t>
  </si>
  <si>
    <t xml:space="preserve">Распоряжение Правительства УР №363-р от 02.06.2014  Соглашение №50 от 19.06.2014года </t>
  </si>
  <si>
    <t xml:space="preserve">Распоряжение Правительства УР №502-р от 21.06.2014  Соглашение №93 от 04.08.2014года </t>
  </si>
  <si>
    <t>Распоряжение №705-р от 24.09.2014  Соглашение №127 от 25.09.2014</t>
  </si>
  <si>
    <t>Распоряжение Правительства УР №760-р от 13.10.2014 Соглашение №130 от 16.10.2014 года</t>
  </si>
  <si>
    <t xml:space="preserve">Распоряжение Правительства УР №298-р от 12.05.2014  Соглашение №4 от 15.05.2014 </t>
  </si>
  <si>
    <t>На частичное покрытие дефицита бюджета</t>
  </si>
  <si>
    <t>Распоряжение Правительства УР №1208-р от 30.11.2015 Соглашение №40 от 15.12.2015 года</t>
  </si>
  <si>
    <t>Распоряжение Правительства УР №1223-р от 07.12.2015 Соглашение №56 от 15.12.2015 года</t>
  </si>
  <si>
    <t>Распоряжение Правительства УР №1253-р от 15.12.2015 Соглашение №73 от 21.12.2015 года</t>
  </si>
  <si>
    <t>Муниципальный котракт №0113300001515000067-0186699-01</t>
  </si>
  <si>
    <t>на цели,определенные ст.103 Бюджетного Кодекса РФ</t>
  </si>
  <si>
    <t>Распоряжение Правительства УР №1293-р от 21.12.2015 Соглашение №113 от 29.12.2015 года</t>
  </si>
  <si>
    <t>АКБ "Ижкомбанк"</t>
  </si>
  <si>
    <t xml:space="preserve"> из бюджета Удмуртской Республики, в кредитных и прочих организациях по состоянию на 1 июля 2016 г.</t>
  </si>
  <si>
    <t>по муниципальным ценным бумагам по состоянию на 1 июля 2016 г.</t>
  </si>
  <si>
    <t>по состоянию на 1 июля 2016 г.</t>
  </si>
  <si>
    <t>муниципального образования "Юкаменский район  по состоянию на 1 июля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</si>
</sst>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  <numFmt numFmtId="180" formatCode="#,##0.00_р_."/>
    <numFmt numFmtId="181" formatCode="#,##0.000_р_."/>
    <numFmt numFmtId="182" formatCode="#,##0.0_р_."/>
    <numFmt numFmtId="183" formatCode="#,##0_р_."/>
    <numFmt numFmtId="184" formatCode="#,##0.0000_р_."/>
  </numFmts>
  <fonts count="1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b/>
      <sz val="12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14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20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0" fontId="0" fillId="0" borderId="3" xfId="0" applyNumberForma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83" fontId="0" fillId="0" borderId="3" xfId="0" applyNumberFormat="1" applyBorder="1" applyAlignment="1">
      <alignment horizontal="right" vertical="center"/>
    </xf>
    <xf numFmtId="183" fontId="0" fillId="0" borderId="3" xfId="0" applyNumberFormat="1" applyFont="1" applyBorder="1" applyAlignment="1">
      <alignment horizontal="right" vertical="center"/>
    </xf>
    <xf numFmtId="183" fontId="5" fillId="0" borderId="3" xfId="0" applyNumberFormat="1" applyFont="1" applyBorder="1" applyAlignment="1">
      <alignment horizontal="right" vertical="center"/>
    </xf>
    <xf numFmtId="183" fontId="0" fillId="0" borderId="3" xfId="0" applyNumberFormat="1" applyBorder="1" applyAlignment="1">
      <alignment horizontal="center" vertical="center"/>
    </xf>
    <xf numFmtId="183" fontId="5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39" fontId="3" fillId="0" borderId="23" xfId="0" applyNumberFormat="1" applyFont="1" applyBorder="1" applyAlignment="1">
      <alignment horizontal="right"/>
    </xf>
    <xf numFmtId="39" fontId="3" fillId="0" borderId="23" xfId="0" applyNumberFormat="1" applyFont="1" applyBorder="1" applyAlignment="1">
      <alignment/>
    </xf>
    <xf numFmtId="39" fontId="3" fillId="0" borderId="21" xfId="0" applyNumberFormat="1" applyFont="1" applyBorder="1" applyAlignment="1">
      <alignment/>
    </xf>
    <xf numFmtId="39" fontId="3" fillId="0" borderId="3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left"/>
    </xf>
    <xf numFmtId="39" fontId="4" fillId="0" borderId="9" xfId="0" applyNumberFormat="1" applyFont="1" applyBorder="1" applyAlignment="1">
      <alignment horizontal="right"/>
    </xf>
    <xf numFmtId="180" fontId="10" fillId="0" borderId="3" xfId="0" applyNumberFormat="1" applyFont="1" applyBorder="1" applyAlignment="1">
      <alignment/>
    </xf>
    <xf numFmtId="180" fontId="11" fillId="0" borderId="20" xfId="0" applyNumberFormat="1" applyFont="1" applyBorder="1" applyAlignment="1">
      <alignment/>
    </xf>
    <xf numFmtId="0" fontId="10" fillId="0" borderId="3" xfId="0" applyNumberFormat="1" applyFont="1" applyBorder="1" applyAlignment="1">
      <alignment/>
    </xf>
    <xf numFmtId="183" fontId="11" fillId="0" borderId="20" xfId="0" applyNumberFormat="1" applyFont="1" applyBorder="1" applyAlignment="1">
      <alignment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80" fontId="10" fillId="0" borderId="25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/>
    </xf>
    <xf numFmtId="1" fontId="11" fillId="0" borderId="20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183" fontId="10" fillId="0" borderId="3" xfId="0" applyNumberFormat="1" applyFont="1" applyBorder="1" applyAlignment="1">
      <alignment/>
    </xf>
    <xf numFmtId="1" fontId="4" fillId="0" borderId="17" xfId="0" applyNumberFormat="1" applyFont="1" applyBorder="1" applyAlignment="1">
      <alignment horizontal="left" vertical="center"/>
    </xf>
    <xf numFmtId="1" fontId="3" fillId="0" borderId="3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80" fontId="11" fillId="0" borderId="3" xfId="0" applyNumberFormat="1" applyFont="1" applyBorder="1" applyAlignment="1">
      <alignment horizontal="center"/>
    </xf>
    <xf numFmtId="180" fontId="10" fillId="0" borderId="3" xfId="0" applyNumberFormat="1" applyFont="1" applyBorder="1" applyAlignment="1">
      <alignment horizontal="center"/>
    </xf>
    <xf numFmtId="180" fontId="10" fillId="0" borderId="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5"/>
  <sheetViews>
    <sheetView tabSelected="1" view="pageBreakPreview" zoomScale="50" zoomScaleSheetLayoutView="5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K21" sqref="K21"/>
    </sheetView>
  </sheetViews>
  <sheetFormatPr defaultColWidth="9.00390625" defaultRowHeight="12.75"/>
  <cols>
    <col min="1" max="1" width="4.25390625" style="1" customWidth="1"/>
    <col min="2" max="2" width="32.875" style="1" customWidth="1"/>
    <col min="3" max="3" width="11.75390625" style="1" customWidth="1"/>
    <col min="4" max="4" width="21.375" style="1" customWidth="1"/>
    <col min="5" max="5" width="12.125" style="1" customWidth="1"/>
    <col min="6" max="6" width="12.875" style="1" customWidth="1"/>
    <col min="7" max="7" width="22.375" style="1" customWidth="1"/>
    <col min="8" max="8" width="5.375" style="1" customWidth="1"/>
    <col min="9" max="9" width="6.00390625" style="1" customWidth="1"/>
    <col min="10" max="10" width="10.25390625" style="1" customWidth="1"/>
    <col min="11" max="11" width="22.75390625" style="1" customWidth="1"/>
    <col min="12" max="12" width="11.00390625" style="1" customWidth="1"/>
    <col min="13" max="13" width="20.25390625" style="1" customWidth="1"/>
    <col min="14" max="14" width="18.375" style="1" customWidth="1"/>
    <col min="15" max="15" width="9.375" style="1" customWidth="1"/>
    <col min="16" max="16" width="6.75390625" style="1" customWidth="1"/>
    <col min="17" max="18" width="7.75390625" style="1" customWidth="1"/>
    <col min="19" max="19" width="22.125" style="1" customWidth="1"/>
    <col min="20" max="20" width="9.625" style="1" customWidth="1"/>
    <col min="21" max="21" width="6.875" style="1" customWidth="1"/>
    <col min="22" max="22" width="4.125" style="1" customWidth="1"/>
    <col min="23" max="24" width="4.625" style="1" customWidth="1"/>
    <col min="25" max="16384" width="9.125" style="1" customWidth="1"/>
  </cols>
  <sheetData>
    <row r="1" spans="1:55" ht="15.75">
      <c r="A1" s="3"/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3"/>
      <c r="O1" s="3"/>
      <c r="P1" s="3"/>
      <c r="Q1" s="43"/>
      <c r="R1" s="46"/>
      <c r="S1" s="46"/>
      <c r="T1" s="46"/>
      <c r="U1" s="46"/>
      <c r="V1" s="46"/>
      <c r="W1" s="46"/>
      <c r="X1" s="46" t="s">
        <v>54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3"/>
      <c r="P2" s="3"/>
      <c r="Q2" s="43"/>
      <c r="R2" s="43"/>
      <c r="S2" s="3"/>
      <c r="T2" s="3"/>
      <c r="U2" s="3"/>
      <c r="V2" s="3"/>
      <c r="W2" s="4"/>
      <c r="X2" s="45" t="s">
        <v>53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3"/>
      <c r="O3" s="3"/>
      <c r="P3" s="3"/>
      <c r="Q3" s="43"/>
      <c r="R3" s="4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1.75" customHeight="1">
      <c r="A4" s="125" t="s">
        <v>52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126" t="s">
        <v>67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126" t="s">
        <v>120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41"/>
      <c r="X7" s="4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32.25" customHeight="1">
      <c r="A8" s="132" t="s">
        <v>2</v>
      </c>
      <c r="B8" s="127" t="s">
        <v>25</v>
      </c>
      <c r="C8" s="127" t="s">
        <v>20</v>
      </c>
      <c r="D8" s="127" t="s">
        <v>19</v>
      </c>
      <c r="E8" s="127" t="s">
        <v>21</v>
      </c>
      <c r="F8" s="127" t="s">
        <v>22</v>
      </c>
      <c r="G8" s="127" t="s">
        <v>31</v>
      </c>
      <c r="H8" s="127"/>
      <c r="I8" s="127"/>
      <c r="J8" s="127" t="s">
        <v>27</v>
      </c>
      <c r="K8" s="127" t="s">
        <v>29</v>
      </c>
      <c r="L8" s="127"/>
      <c r="M8" s="127" t="s">
        <v>32</v>
      </c>
      <c r="N8" s="127"/>
      <c r="O8" s="127"/>
      <c r="P8" s="128" t="s">
        <v>28</v>
      </c>
      <c r="Q8" s="129"/>
      <c r="R8" s="135"/>
      <c r="S8" s="127" t="s">
        <v>30</v>
      </c>
      <c r="T8" s="127"/>
      <c r="U8" s="127"/>
      <c r="V8" s="128" t="s">
        <v>26</v>
      </c>
      <c r="W8" s="129"/>
      <c r="X8" s="130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96" customHeight="1" thickBot="1">
      <c r="A9" s="133"/>
      <c r="B9" s="131"/>
      <c r="C9" s="131"/>
      <c r="D9" s="131"/>
      <c r="E9" s="131"/>
      <c r="F9" s="131"/>
      <c r="G9" s="105" t="s">
        <v>23</v>
      </c>
      <c r="H9" s="105" t="s">
        <v>1</v>
      </c>
      <c r="I9" s="105" t="s">
        <v>24</v>
      </c>
      <c r="J9" s="131"/>
      <c r="K9" s="105" t="s">
        <v>1</v>
      </c>
      <c r="L9" s="105" t="s">
        <v>24</v>
      </c>
      <c r="M9" s="105" t="s">
        <v>23</v>
      </c>
      <c r="N9" s="105" t="s">
        <v>1</v>
      </c>
      <c r="O9" s="105" t="s">
        <v>24</v>
      </c>
      <c r="P9" s="105" t="s">
        <v>23</v>
      </c>
      <c r="Q9" s="105" t="s">
        <v>1</v>
      </c>
      <c r="R9" s="105" t="s">
        <v>24</v>
      </c>
      <c r="S9" s="105" t="s">
        <v>23</v>
      </c>
      <c r="T9" s="105" t="s">
        <v>1</v>
      </c>
      <c r="U9" s="105" t="s">
        <v>24</v>
      </c>
      <c r="V9" s="105" t="s">
        <v>23</v>
      </c>
      <c r="W9" s="105" t="s">
        <v>1</v>
      </c>
      <c r="X9" s="106" t="s">
        <v>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9.5" customHeight="1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60">
        <v>21</v>
      </c>
      <c r="V10" s="60">
        <v>22</v>
      </c>
      <c r="W10" s="60">
        <v>23</v>
      </c>
      <c r="X10" s="61">
        <v>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customHeight="1">
      <c r="A11" s="136" t="s">
        <v>70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>
      <c r="A12" s="35" t="s">
        <v>69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65.25" customHeight="1">
      <c r="A13" s="9"/>
      <c r="B13" s="62" t="s">
        <v>109</v>
      </c>
      <c r="C13" s="62" t="s">
        <v>81</v>
      </c>
      <c r="D13" s="62" t="s">
        <v>82</v>
      </c>
      <c r="E13" s="63">
        <v>41907</v>
      </c>
      <c r="F13" s="63">
        <v>45285</v>
      </c>
      <c r="G13" s="101">
        <v>9600000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>
        <v>9600000</v>
      </c>
      <c r="T13" s="103"/>
      <c r="U13" s="103"/>
      <c r="V13" s="101"/>
      <c r="W13" s="101"/>
      <c r="X13" s="10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65.25" customHeight="1">
      <c r="A14" s="9"/>
      <c r="B14" s="62" t="s">
        <v>102</v>
      </c>
      <c r="C14" s="62" t="s">
        <v>81</v>
      </c>
      <c r="D14" s="62" t="s">
        <v>103</v>
      </c>
      <c r="E14" s="63">
        <v>41606</v>
      </c>
      <c r="F14" s="63">
        <v>42675</v>
      </c>
      <c r="G14" s="101">
        <v>12093000</v>
      </c>
      <c r="H14" s="101"/>
      <c r="I14" s="101"/>
      <c r="J14" s="101"/>
      <c r="K14" s="101">
        <v>49888.1</v>
      </c>
      <c r="L14" s="101"/>
      <c r="M14" s="101"/>
      <c r="N14" s="101">
        <v>49888.1</v>
      </c>
      <c r="O14" s="101"/>
      <c r="P14" s="101"/>
      <c r="Q14" s="101"/>
      <c r="R14" s="101"/>
      <c r="S14" s="101">
        <f aca="true" t="shared" si="0" ref="S14:S23">G14+J14-M14</f>
        <v>12093000</v>
      </c>
      <c r="T14" s="103">
        <f aca="true" t="shared" si="1" ref="T14:T19">H14+K14-N14</f>
        <v>0</v>
      </c>
      <c r="U14" s="109">
        <f aca="true" t="shared" si="2" ref="U14:U19">L14-O14</f>
        <v>0</v>
      </c>
      <c r="V14" s="101"/>
      <c r="W14" s="101"/>
      <c r="X14" s="10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65.25" customHeight="1">
      <c r="A15" s="9"/>
      <c r="B15" s="62" t="s">
        <v>104</v>
      </c>
      <c r="C15" s="62" t="s">
        <v>81</v>
      </c>
      <c r="D15" s="62" t="s">
        <v>103</v>
      </c>
      <c r="E15" s="63">
        <v>41624</v>
      </c>
      <c r="F15" s="63">
        <v>42705</v>
      </c>
      <c r="G15" s="101">
        <v>2172000</v>
      </c>
      <c r="H15" s="101"/>
      <c r="I15" s="101"/>
      <c r="J15" s="101"/>
      <c r="K15" s="101">
        <v>8960.3</v>
      </c>
      <c r="L15" s="101"/>
      <c r="M15" s="101"/>
      <c r="N15" s="101">
        <v>8960.3</v>
      </c>
      <c r="O15" s="101"/>
      <c r="P15" s="101"/>
      <c r="Q15" s="101"/>
      <c r="R15" s="101"/>
      <c r="S15" s="101">
        <f t="shared" si="0"/>
        <v>2172000</v>
      </c>
      <c r="T15" s="103">
        <f t="shared" si="1"/>
        <v>0</v>
      </c>
      <c r="U15" s="109">
        <f t="shared" si="2"/>
        <v>0</v>
      </c>
      <c r="V15" s="101"/>
      <c r="W15" s="101"/>
      <c r="X15" s="10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62.25" customHeight="1">
      <c r="A16" s="9"/>
      <c r="B16" s="62" t="s">
        <v>111</v>
      </c>
      <c r="C16" s="62" t="s">
        <v>81</v>
      </c>
      <c r="D16" s="62" t="s">
        <v>105</v>
      </c>
      <c r="E16" s="63">
        <v>41774</v>
      </c>
      <c r="F16" s="63">
        <v>42856</v>
      </c>
      <c r="G16" s="101">
        <v>2755800</v>
      </c>
      <c r="H16" s="101"/>
      <c r="I16" s="101"/>
      <c r="J16" s="101"/>
      <c r="K16" s="101">
        <v>11368.68</v>
      </c>
      <c r="L16" s="101"/>
      <c r="M16" s="101"/>
      <c r="N16" s="101">
        <v>11368.68</v>
      </c>
      <c r="O16" s="101"/>
      <c r="P16" s="101"/>
      <c r="Q16" s="101"/>
      <c r="R16" s="101"/>
      <c r="S16" s="101">
        <f t="shared" si="0"/>
        <v>2755800</v>
      </c>
      <c r="T16" s="103">
        <f t="shared" si="1"/>
        <v>0</v>
      </c>
      <c r="U16" s="109">
        <f t="shared" si="2"/>
        <v>0</v>
      </c>
      <c r="V16" s="101"/>
      <c r="W16" s="101"/>
      <c r="X16" s="10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63.75" customHeight="1">
      <c r="A17" s="9"/>
      <c r="B17" s="62" t="s">
        <v>107</v>
      </c>
      <c r="C17" s="62" t="s">
        <v>81</v>
      </c>
      <c r="D17" s="62" t="s">
        <v>105</v>
      </c>
      <c r="E17" s="63">
        <v>41809</v>
      </c>
      <c r="F17" s="63">
        <v>42856</v>
      </c>
      <c r="G17" s="101">
        <v>18970000</v>
      </c>
      <c r="H17" s="101"/>
      <c r="I17" s="101"/>
      <c r="J17" s="101"/>
      <c r="K17" s="101">
        <v>78258.29</v>
      </c>
      <c r="L17" s="101"/>
      <c r="M17" s="101"/>
      <c r="N17" s="101">
        <v>78258.29</v>
      </c>
      <c r="O17" s="101"/>
      <c r="P17" s="101"/>
      <c r="Q17" s="101"/>
      <c r="R17" s="101"/>
      <c r="S17" s="101">
        <f t="shared" si="0"/>
        <v>18970000</v>
      </c>
      <c r="T17" s="103">
        <f t="shared" si="1"/>
        <v>0</v>
      </c>
      <c r="U17" s="109">
        <f t="shared" si="2"/>
        <v>0</v>
      </c>
      <c r="V17" s="101"/>
      <c r="W17" s="101"/>
      <c r="X17" s="10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65.25" customHeight="1">
      <c r="A18" s="108"/>
      <c r="B18" s="62" t="s">
        <v>108</v>
      </c>
      <c r="C18" s="62" t="s">
        <v>81</v>
      </c>
      <c r="D18" s="62" t="s">
        <v>105</v>
      </c>
      <c r="E18" s="63">
        <v>41855</v>
      </c>
      <c r="F18" s="63">
        <v>42856</v>
      </c>
      <c r="G18" s="101">
        <v>4842900</v>
      </c>
      <c r="H18" s="101"/>
      <c r="I18" s="101"/>
      <c r="J18" s="101"/>
      <c r="K18" s="101">
        <v>19978.77</v>
      </c>
      <c r="L18" s="101"/>
      <c r="M18" s="101"/>
      <c r="N18" s="101">
        <v>19978.77</v>
      </c>
      <c r="O18" s="101"/>
      <c r="P18" s="101"/>
      <c r="Q18" s="101"/>
      <c r="R18" s="101"/>
      <c r="S18" s="101">
        <f t="shared" si="0"/>
        <v>4842900</v>
      </c>
      <c r="T18" s="103">
        <f t="shared" si="1"/>
        <v>0</v>
      </c>
      <c r="U18" s="109">
        <f t="shared" si="2"/>
        <v>0</v>
      </c>
      <c r="V18" s="101"/>
      <c r="W18" s="101"/>
      <c r="X18" s="10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65.25" customHeight="1">
      <c r="A19" s="108"/>
      <c r="B19" s="62" t="s">
        <v>110</v>
      </c>
      <c r="C19" s="62" t="s">
        <v>81</v>
      </c>
      <c r="D19" s="62" t="s">
        <v>105</v>
      </c>
      <c r="E19" s="63">
        <v>41933</v>
      </c>
      <c r="F19" s="63">
        <v>42979</v>
      </c>
      <c r="G19" s="101">
        <v>5000000</v>
      </c>
      <c r="H19" s="101"/>
      <c r="I19" s="101"/>
      <c r="J19" s="101"/>
      <c r="K19" s="101">
        <v>20626.85</v>
      </c>
      <c r="L19" s="101"/>
      <c r="M19" s="101"/>
      <c r="N19" s="101">
        <v>20626.85</v>
      </c>
      <c r="O19" s="101"/>
      <c r="P19" s="101"/>
      <c r="Q19" s="101"/>
      <c r="R19" s="101"/>
      <c r="S19" s="101">
        <f t="shared" si="0"/>
        <v>5000000</v>
      </c>
      <c r="T19" s="103">
        <f t="shared" si="1"/>
        <v>0</v>
      </c>
      <c r="U19" s="109">
        <f t="shared" si="2"/>
        <v>0</v>
      </c>
      <c r="V19" s="101"/>
      <c r="W19" s="101"/>
      <c r="X19" s="10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65.25" customHeight="1">
      <c r="A20" s="115"/>
      <c r="B20" s="62" t="s">
        <v>113</v>
      </c>
      <c r="C20" s="62" t="s">
        <v>81</v>
      </c>
      <c r="D20" s="62" t="s">
        <v>112</v>
      </c>
      <c r="E20" s="63">
        <v>42363</v>
      </c>
      <c r="F20" s="63">
        <v>43436</v>
      </c>
      <c r="G20" s="101">
        <v>10687000</v>
      </c>
      <c r="H20" s="101"/>
      <c r="I20" s="101"/>
      <c r="J20" s="101"/>
      <c r="K20" s="101">
        <v>74.61</v>
      </c>
      <c r="L20" s="101"/>
      <c r="M20" s="101"/>
      <c r="N20" s="101">
        <v>74.61</v>
      </c>
      <c r="O20" s="101"/>
      <c r="P20" s="101"/>
      <c r="Q20" s="101"/>
      <c r="R20" s="101"/>
      <c r="S20" s="101">
        <f t="shared" si="0"/>
        <v>10687000</v>
      </c>
      <c r="T20" s="103">
        <v>0</v>
      </c>
      <c r="U20" s="109">
        <v>0</v>
      </c>
      <c r="V20" s="101"/>
      <c r="W20" s="101"/>
      <c r="X20" s="10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65.25" customHeight="1">
      <c r="A21" s="115"/>
      <c r="B21" s="62" t="s">
        <v>114</v>
      </c>
      <c r="C21" s="62" t="s">
        <v>81</v>
      </c>
      <c r="D21" s="62" t="s">
        <v>112</v>
      </c>
      <c r="E21" s="63">
        <v>42361</v>
      </c>
      <c r="F21" s="63">
        <v>43436</v>
      </c>
      <c r="G21" s="101">
        <v>7100000</v>
      </c>
      <c r="H21" s="101"/>
      <c r="I21" s="101"/>
      <c r="J21" s="101"/>
      <c r="K21" s="101">
        <v>155.62</v>
      </c>
      <c r="L21" s="101"/>
      <c r="M21" s="101"/>
      <c r="N21" s="101">
        <v>155.62</v>
      </c>
      <c r="O21" s="101"/>
      <c r="P21" s="101"/>
      <c r="Q21" s="101"/>
      <c r="R21" s="101"/>
      <c r="S21" s="101">
        <f t="shared" si="0"/>
        <v>7100000</v>
      </c>
      <c r="T21" s="103">
        <v>0</v>
      </c>
      <c r="U21" s="109">
        <v>0</v>
      </c>
      <c r="V21" s="101"/>
      <c r="W21" s="101"/>
      <c r="X21" s="10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65.25" customHeight="1">
      <c r="A22" s="115"/>
      <c r="B22" s="62" t="s">
        <v>115</v>
      </c>
      <c r="C22" s="62" t="s">
        <v>81</v>
      </c>
      <c r="D22" s="62" t="s">
        <v>112</v>
      </c>
      <c r="E22" s="63">
        <v>42366</v>
      </c>
      <c r="F22" s="63">
        <v>43436</v>
      </c>
      <c r="G22" s="101">
        <v>2017900</v>
      </c>
      <c r="H22" s="101"/>
      <c r="I22" s="101"/>
      <c r="J22" s="101"/>
      <c r="K22" s="101">
        <v>16.59</v>
      </c>
      <c r="L22" s="101"/>
      <c r="M22" s="101"/>
      <c r="N22" s="101">
        <v>16.59</v>
      </c>
      <c r="O22" s="101"/>
      <c r="P22" s="101"/>
      <c r="Q22" s="101"/>
      <c r="R22" s="101"/>
      <c r="S22" s="101">
        <f t="shared" si="0"/>
        <v>2017900</v>
      </c>
      <c r="T22" s="103">
        <v>0</v>
      </c>
      <c r="U22" s="109">
        <v>0</v>
      </c>
      <c r="V22" s="101"/>
      <c r="W22" s="101"/>
      <c r="X22" s="10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65.25" customHeight="1">
      <c r="A23" s="115"/>
      <c r="B23" s="62" t="s">
        <v>118</v>
      </c>
      <c r="C23" s="62" t="s">
        <v>81</v>
      </c>
      <c r="D23" s="62" t="s">
        <v>112</v>
      </c>
      <c r="E23" s="63">
        <v>42367</v>
      </c>
      <c r="F23" s="63">
        <v>43436</v>
      </c>
      <c r="G23" s="101">
        <v>1693257</v>
      </c>
      <c r="H23" s="101"/>
      <c r="I23" s="101"/>
      <c r="J23" s="101"/>
      <c r="K23" s="101">
        <v>9.28</v>
      </c>
      <c r="L23" s="101"/>
      <c r="M23" s="101"/>
      <c r="N23" s="101">
        <v>9.28</v>
      </c>
      <c r="O23" s="101"/>
      <c r="P23" s="101"/>
      <c r="Q23" s="101"/>
      <c r="R23" s="101"/>
      <c r="S23" s="101">
        <f t="shared" si="0"/>
        <v>1693257</v>
      </c>
      <c r="T23" s="103">
        <v>0</v>
      </c>
      <c r="U23" s="109">
        <v>0</v>
      </c>
      <c r="V23" s="101"/>
      <c r="W23" s="101"/>
      <c r="X23" s="10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.75">
      <c r="A24" s="55" t="s">
        <v>106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113"/>
      <c r="V24" s="56"/>
      <c r="W24" s="56"/>
      <c r="X24" s="57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2.75" customHeight="1">
      <c r="A25" s="8"/>
      <c r="B25" s="62"/>
      <c r="C25" s="9"/>
      <c r="D25" s="62"/>
      <c r="E25" s="63"/>
      <c r="F25" s="63"/>
      <c r="G25" s="9"/>
      <c r="H25" s="9"/>
      <c r="I25" s="9"/>
      <c r="J25" s="9"/>
      <c r="K25" s="66"/>
      <c r="L25" s="9"/>
      <c r="M25" s="9"/>
      <c r="N25" s="9"/>
      <c r="O25" s="9"/>
      <c r="P25" s="9"/>
      <c r="Q25" s="9"/>
      <c r="R25" s="9"/>
      <c r="S25" s="9"/>
      <c r="T25" s="9"/>
      <c r="U25" s="114"/>
      <c r="V25" s="9"/>
      <c r="W25" s="9"/>
      <c r="X25" s="19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8">
      <c r="A26" s="64" t="s">
        <v>71</v>
      </c>
      <c r="B26" s="53"/>
      <c r="C26" s="53"/>
      <c r="D26" s="53"/>
      <c r="E26" s="53"/>
      <c r="F26" s="53"/>
      <c r="G26" s="101">
        <f>G13+G14+G15+G16+G17+G18+G19+G20+G21+G22+G23</f>
        <v>76931857</v>
      </c>
      <c r="H26" s="112">
        <v>0</v>
      </c>
      <c r="I26" s="112">
        <v>0</v>
      </c>
      <c r="J26" s="101">
        <f aca="true" t="shared" si="3" ref="J26:O26">J13+J14+J15+J16+J17+J18+J19+J20+J21+J22+J23</f>
        <v>0</v>
      </c>
      <c r="K26" s="101">
        <f t="shared" si="3"/>
        <v>189337.08999999997</v>
      </c>
      <c r="L26" s="101">
        <f t="shared" si="3"/>
        <v>0</v>
      </c>
      <c r="M26" s="101">
        <f t="shared" si="3"/>
        <v>0</v>
      </c>
      <c r="N26" s="101">
        <f t="shared" si="3"/>
        <v>189337.08999999997</v>
      </c>
      <c r="O26" s="101">
        <f t="shared" si="3"/>
        <v>0</v>
      </c>
      <c r="P26" s="112">
        <f aca="true" t="shared" si="4" ref="P26:U26">P13+P14+P15+P16+P17+P18+P19+P20+P21+P22+P23</f>
        <v>0</v>
      </c>
      <c r="Q26" s="112">
        <f t="shared" si="4"/>
        <v>0</v>
      </c>
      <c r="R26" s="112">
        <f t="shared" si="4"/>
        <v>0</v>
      </c>
      <c r="S26" s="101">
        <f>S13+S14+S15+S16+S17+S18+S19+S20+S21+S22+S23</f>
        <v>76931857</v>
      </c>
      <c r="T26" s="112">
        <f t="shared" si="4"/>
        <v>0</v>
      </c>
      <c r="U26" s="112">
        <f t="shared" si="4"/>
        <v>0</v>
      </c>
      <c r="V26" s="9">
        <v>0</v>
      </c>
      <c r="W26" s="9">
        <v>0</v>
      </c>
      <c r="X26" s="19"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>
      <c r="A27" s="134" t="s">
        <v>72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75.75">
      <c r="A28" s="116"/>
      <c r="B28" s="118" t="s">
        <v>116</v>
      </c>
      <c r="C28" s="118" t="s">
        <v>119</v>
      </c>
      <c r="D28" s="118" t="s">
        <v>117</v>
      </c>
      <c r="E28" s="117">
        <v>42359</v>
      </c>
      <c r="F28" s="117">
        <v>42418</v>
      </c>
      <c r="G28" s="119">
        <v>2000000</v>
      </c>
      <c r="H28" s="116"/>
      <c r="I28" s="116"/>
      <c r="J28" s="101">
        <v>0</v>
      </c>
      <c r="K28" s="120">
        <v>51288.55</v>
      </c>
      <c r="L28" s="119"/>
      <c r="M28" s="119">
        <v>2000000</v>
      </c>
      <c r="N28" s="120">
        <v>51288.55</v>
      </c>
      <c r="O28" s="116"/>
      <c r="P28" s="116"/>
      <c r="Q28" s="116"/>
      <c r="R28" s="116"/>
      <c r="S28" s="101">
        <f>G28+J28-M28</f>
        <v>0</v>
      </c>
      <c r="T28" s="103">
        <v>0</v>
      </c>
      <c r="U28" s="109">
        <f>L28-O28</f>
        <v>0</v>
      </c>
      <c r="V28" s="116"/>
      <c r="W28" s="116"/>
      <c r="X28" s="116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8">
      <c r="A29" s="20" t="s">
        <v>71</v>
      </c>
      <c r="B29" s="9"/>
      <c r="C29" s="9"/>
      <c r="D29" s="9"/>
      <c r="E29" s="9"/>
      <c r="F29" s="9"/>
      <c r="G29" s="121">
        <f>G28</f>
        <v>2000000</v>
      </c>
      <c r="H29" s="9">
        <v>0</v>
      </c>
      <c r="I29" s="9">
        <v>0</v>
      </c>
      <c r="J29" s="9">
        <v>0</v>
      </c>
      <c r="K29" s="121">
        <f>K28</f>
        <v>51288.55</v>
      </c>
      <c r="L29" s="9">
        <v>0</v>
      </c>
      <c r="M29" s="121">
        <f>M28</f>
        <v>2000000</v>
      </c>
      <c r="N29" s="121">
        <f>N28</f>
        <v>51288.55</v>
      </c>
      <c r="O29" s="9">
        <v>0</v>
      </c>
      <c r="P29" s="9">
        <v>0</v>
      </c>
      <c r="Q29" s="9">
        <v>0</v>
      </c>
      <c r="R29" s="9">
        <v>0</v>
      </c>
      <c r="S29" s="121">
        <f>S28</f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.75">
      <c r="A30" s="134" t="s">
        <v>73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.75" customHeight="1" thickBot="1">
      <c r="A31" s="20" t="s">
        <v>71</v>
      </c>
      <c r="B31" s="9"/>
      <c r="C31" s="9"/>
      <c r="D31" s="9"/>
      <c r="E31" s="9"/>
      <c r="F31" s="9"/>
      <c r="G31" s="9">
        <v>0</v>
      </c>
      <c r="H31" s="9">
        <v>0</v>
      </c>
      <c r="I31" s="9">
        <v>0</v>
      </c>
      <c r="J31" s="104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8.75" thickBot="1">
      <c r="A32" s="52" t="s">
        <v>48</v>
      </c>
      <c r="B32" s="65"/>
      <c r="C32" s="65"/>
      <c r="D32" s="65"/>
      <c r="E32" s="65"/>
      <c r="F32" s="65"/>
      <c r="G32" s="102">
        <f>G26+G29</f>
        <v>78931857</v>
      </c>
      <c r="H32" s="104">
        <f aca="true" t="shared" si="5" ref="H32:R32">H26</f>
        <v>0</v>
      </c>
      <c r="I32" s="104">
        <f t="shared" si="5"/>
        <v>0</v>
      </c>
      <c r="J32" s="102">
        <f>J26+J28</f>
        <v>0</v>
      </c>
      <c r="K32" s="102">
        <f>K26+K29</f>
        <v>240625.63999999996</v>
      </c>
      <c r="L32" s="102">
        <f t="shared" si="5"/>
        <v>0</v>
      </c>
      <c r="M32" s="102">
        <f>M26+M29</f>
        <v>2000000</v>
      </c>
      <c r="N32" s="102">
        <f>N26+N29</f>
        <v>240625.63999999996</v>
      </c>
      <c r="O32" s="111">
        <f t="shared" si="5"/>
        <v>0</v>
      </c>
      <c r="P32" s="109">
        <f>P18+P19+P24+P25+P26+P27+P29</f>
        <v>0</v>
      </c>
      <c r="Q32" s="110">
        <f t="shared" si="5"/>
        <v>0</v>
      </c>
      <c r="R32" s="110">
        <f t="shared" si="5"/>
        <v>0</v>
      </c>
      <c r="S32" s="102">
        <f>S26+S29</f>
        <v>76931857</v>
      </c>
      <c r="T32" s="103">
        <v>0</v>
      </c>
      <c r="U32" s="109">
        <f>L32-O32</f>
        <v>0</v>
      </c>
      <c r="V32" s="9">
        <v>0</v>
      </c>
      <c r="W32" s="9">
        <v>0</v>
      </c>
      <c r="X32" s="9">
        <v>0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.75">
      <c r="A35" s="3" t="s">
        <v>92</v>
      </c>
      <c r="B35" s="3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" t="s">
        <v>93</v>
      </c>
      <c r="B36" s="3"/>
      <c r="C36" s="11"/>
      <c r="D36" s="3"/>
      <c r="E36" s="3"/>
      <c r="F36" s="3"/>
      <c r="G36" s="3"/>
      <c r="H36" s="3" t="s">
        <v>94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9.75" customHeight="1">
      <c r="A37" s="3"/>
      <c r="B37" s="3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.75">
      <c r="A38" s="3" t="s">
        <v>83</v>
      </c>
      <c r="B38" s="3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3" t="s">
        <v>84</v>
      </c>
      <c r="B39" s="3"/>
      <c r="C39" s="11"/>
      <c r="D39" s="3"/>
      <c r="E39" s="3"/>
      <c r="F39" s="3"/>
      <c r="G39" s="3"/>
      <c r="H39" s="3" t="s">
        <v>100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</sheetData>
  <mergeCells count="19">
    <mergeCell ref="A27:X27"/>
    <mergeCell ref="A30:X30"/>
    <mergeCell ref="C8:C9"/>
    <mergeCell ref="P8:R8"/>
    <mergeCell ref="G8:I8"/>
    <mergeCell ref="J8:J9"/>
    <mergeCell ref="K8:L8"/>
    <mergeCell ref="M8:O8"/>
    <mergeCell ref="A11:X11"/>
    <mergeCell ref="A4:X4"/>
    <mergeCell ref="A6:X6"/>
    <mergeCell ref="S8:U8"/>
    <mergeCell ref="V8:X8"/>
    <mergeCell ref="A5:X5"/>
    <mergeCell ref="D8:D9"/>
    <mergeCell ref="E8:E9"/>
    <mergeCell ref="F8:F9"/>
    <mergeCell ref="A8:A9"/>
    <mergeCell ref="B8:B9"/>
  </mergeCells>
  <printOptions horizontalCentered="1"/>
  <pageMargins left="0" right="0" top="0.984251968503937" bottom="0.984251968503937" header="0" footer="0"/>
  <pageSetup horizontalDpi="300" verticalDpi="3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workbookViewId="0" topLeftCell="A1">
      <selection activeCell="A7" sqref="A7:G7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3"/>
      <c r="B1" s="41"/>
      <c r="C1" s="3"/>
      <c r="D1" s="12"/>
      <c r="E1" s="47"/>
      <c r="F1" s="23"/>
      <c r="G1" s="45" t="s">
        <v>56</v>
      </c>
      <c r="H1" s="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18.75" customHeight="1">
      <c r="A2" s="3"/>
      <c r="B2" s="3"/>
      <c r="C2" s="3"/>
      <c r="D2" s="12"/>
      <c r="E2" s="40"/>
      <c r="F2" s="23"/>
      <c r="G2" s="45" t="s">
        <v>55</v>
      </c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18.75" customHeight="1">
      <c r="A3" s="3"/>
      <c r="B3" s="3"/>
      <c r="C3" s="3"/>
      <c r="D3" s="12"/>
      <c r="E3" s="40"/>
      <c r="F3" s="23"/>
      <c r="G3" s="45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8.75" customHeight="1">
      <c r="A4" s="3"/>
      <c r="B4" s="3"/>
      <c r="C4" s="3"/>
      <c r="D4" s="12"/>
      <c r="E4" s="23"/>
      <c r="F4" s="23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15.75">
      <c r="A5" s="13" t="s">
        <v>0</v>
      </c>
      <c r="B5" s="5"/>
      <c r="C5" s="5"/>
      <c r="D5" s="5"/>
      <c r="E5" s="5"/>
      <c r="F5" s="5"/>
      <c r="G5" s="5"/>
      <c r="H5" s="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ht="15.75">
      <c r="A6" s="126" t="s">
        <v>66</v>
      </c>
      <c r="B6" s="126"/>
      <c r="C6" s="126"/>
      <c r="D6" s="126"/>
      <c r="E6" s="126"/>
      <c r="F6" s="126"/>
      <c r="G6" s="126"/>
      <c r="H6" s="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5.75">
      <c r="A7" s="126" t="s">
        <v>121</v>
      </c>
      <c r="B7" s="126"/>
      <c r="C7" s="126"/>
      <c r="D7" s="126"/>
      <c r="E7" s="126"/>
      <c r="F7" s="126"/>
      <c r="G7" s="126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5.75">
      <c r="A8" s="44"/>
      <c r="B8" s="44"/>
      <c r="C8" s="44"/>
      <c r="D8" s="44"/>
      <c r="E8" s="44"/>
      <c r="F8" s="44"/>
      <c r="G8" s="44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6.5" thickBot="1">
      <c r="A9" s="3"/>
      <c r="B9" s="3"/>
      <c r="C9" s="3"/>
      <c r="D9" s="3"/>
      <c r="E9" s="3"/>
      <c r="F9" s="3"/>
      <c r="G9" s="6" t="s">
        <v>44</v>
      </c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4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15" t="s">
        <v>8</v>
      </c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15.75" thickBo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39">
        <v>7</v>
      </c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ht="15.75">
      <c r="A12" s="17"/>
      <c r="B12" s="18"/>
      <c r="C12" s="18"/>
      <c r="D12" s="18"/>
      <c r="E12" s="18"/>
      <c r="F12" s="18"/>
      <c r="G12" s="19"/>
      <c r="H12" s="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ht="15.75">
      <c r="A13" s="20"/>
      <c r="B13" s="9"/>
      <c r="C13" s="9"/>
      <c r="D13" s="9"/>
      <c r="E13" s="9"/>
      <c r="F13" s="9"/>
      <c r="G13" s="10"/>
      <c r="H13" s="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ht="15">
      <c r="A14" s="9"/>
      <c r="B14" s="9"/>
      <c r="C14" s="9"/>
      <c r="D14" s="9"/>
      <c r="E14" s="9"/>
      <c r="F14" s="9"/>
      <c r="G14" s="10"/>
      <c r="H14" s="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ht="15">
      <c r="A15" s="9"/>
      <c r="B15" s="9"/>
      <c r="C15" s="9"/>
      <c r="D15" s="9"/>
      <c r="E15" s="9"/>
      <c r="F15" s="9"/>
      <c r="G15" s="10"/>
      <c r="H15" s="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ht="15">
      <c r="A16" s="9"/>
      <c r="B16" s="9"/>
      <c r="C16" s="9"/>
      <c r="D16" s="9"/>
      <c r="E16" s="9"/>
      <c r="F16" s="9"/>
      <c r="G16" s="10"/>
      <c r="H16" s="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ht="16.5" thickBot="1">
      <c r="A17" s="21" t="s">
        <v>48</v>
      </c>
      <c r="B17" s="28"/>
      <c r="C17" s="21"/>
      <c r="D17" s="21">
        <v>0</v>
      </c>
      <c r="E17" s="21">
        <v>0</v>
      </c>
      <c r="F17" s="21">
        <v>0</v>
      </c>
      <c r="G17" s="22">
        <v>0</v>
      </c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ht="15">
      <c r="A18" s="3"/>
      <c r="B18" s="3"/>
      <c r="C18" s="3"/>
      <c r="D18" s="3"/>
      <c r="E18" s="3"/>
      <c r="F18" s="3"/>
      <c r="G18" s="3"/>
      <c r="H18" s="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ht="15">
      <c r="A19" s="3"/>
      <c r="B19" s="3"/>
      <c r="C19" s="3"/>
      <c r="D19" s="3"/>
      <c r="E19" s="3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15">
      <c r="A20" s="3" t="s">
        <v>95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15">
      <c r="A21" s="3" t="s">
        <v>96</v>
      </c>
      <c r="B21" s="3"/>
      <c r="C21" s="3"/>
      <c r="D21" s="3"/>
      <c r="E21" s="3"/>
      <c r="F21" s="3" t="s">
        <v>97</v>
      </c>
      <c r="G21" s="3"/>
      <c r="H21" s="3"/>
      <c r="I21" s="3"/>
      <c r="J21" s="3"/>
      <c r="K21" s="11"/>
      <c r="L21" s="3"/>
      <c r="M21" s="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11"/>
      <c r="L22" s="3"/>
      <c r="M22" s="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  <c r="M23" s="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11"/>
      <c r="L24" s="3"/>
      <c r="M24" s="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ht="15">
      <c r="A25" s="3" t="s">
        <v>86</v>
      </c>
      <c r="B25" s="3"/>
      <c r="C25" s="3"/>
      <c r="D25" s="3"/>
      <c r="E25" s="3"/>
      <c r="F25" s="3"/>
      <c r="G25" s="3"/>
      <c r="H25" s="3"/>
      <c r="I25" s="3"/>
      <c r="J25" s="3"/>
      <c r="K25" s="11"/>
      <c r="L25" s="3"/>
      <c r="M25" s="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15">
      <c r="A26" s="3" t="s">
        <v>84</v>
      </c>
      <c r="B26" s="3"/>
      <c r="C26" s="3"/>
      <c r="D26" s="3"/>
      <c r="E26" s="3"/>
      <c r="F26" s="3" t="s">
        <v>101</v>
      </c>
      <c r="G26" s="3"/>
      <c r="H26" s="3"/>
      <c r="I26" s="3"/>
      <c r="J26" s="3"/>
      <c r="K26" s="11"/>
      <c r="L26" s="3"/>
      <c r="M26" s="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5">
      <c r="A29" s="3" t="s">
        <v>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5">
      <c r="A30" s="3" t="s">
        <v>64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</sheetData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75" zoomScaleNormal="75" workbookViewId="0" topLeftCell="A6">
      <pane ySplit="10" topLeftCell="BM16" activePane="bottomLeft" state="frozen"/>
      <selection pane="topLeft" activeCell="A6" sqref="A6"/>
      <selection pane="bottomLeft" activeCell="F9" sqref="F9:L9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5.25390625" style="0" customWidth="1"/>
    <col min="4" max="4" width="15.625" style="0" customWidth="1"/>
    <col min="5" max="5" width="14.125" style="0" customWidth="1"/>
    <col min="6" max="6" width="17.875" style="0" customWidth="1"/>
    <col min="7" max="7" width="10.75390625" style="0" customWidth="1"/>
    <col min="8" max="8" width="18.125" style="0" customWidth="1"/>
    <col min="9" max="9" width="8.625" style="0" customWidth="1"/>
    <col min="10" max="10" width="16.375" style="0" customWidth="1"/>
    <col min="11" max="11" width="12.25390625" style="0" customWidth="1"/>
    <col min="12" max="12" width="17.75390625" style="0" customWidth="1"/>
    <col min="13" max="13" width="11.75390625" style="0" customWidth="1"/>
    <col min="14" max="14" width="16.875" style="0" customWidth="1"/>
    <col min="15" max="15" width="17.625" style="0" customWidth="1"/>
    <col min="16" max="16" width="10.00390625" style="0" customWidth="1"/>
    <col min="17" max="17" width="11.25390625" style="0" customWidth="1"/>
    <col min="18" max="18" width="11.875" style="0" customWidth="1"/>
  </cols>
  <sheetData>
    <row r="2" spans="14:18" ht="12.75">
      <c r="N2" s="158" t="s">
        <v>78</v>
      </c>
      <c r="O2" s="158"/>
      <c r="P2" s="158"/>
      <c r="Q2" s="158"/>
      <c r="R2" s="158"/>
    </row>
    <row r="3" spans="14:18" ht="12.75">
      <c r="N3" s="158" t="s">
        <v>79</v>
      </c>
      <c r="O3" s="158"/>
      <c r="P3" s="158"/>
      <c r="Q3" s="158"/>
      <c r="R3" s="158"/>
    </row>
    <row r="4" spans="14:18" ht="12.75">
      <c r="N4" s="158" t="s">
        <v>57</v>
      </c>
      <c r="O4" s="158"/>
      <c r="P4" s="158"/>
      <c r="Q4" s="158"/>
      <c r="R4" s="158"/>
    </row>
    <row r="5" spans="14:18" ht="12.75">
      <c r="N5" s="158" t="s">
        <v>55</v>
      </c>
      <c r="O5" s="158"/>
      <c r="P5" s="158"/>
      <c r="Q5" s="158"/>
      <c r="R5" s="158"/>
    </row>
    <row r="7" spans="2:18" ht="15">
      <c r="B7" s="43"/>
      <c r="C7" s="43"/>
      <c r="D7" s="43"/>
      <c r="E7" s="154" t="s">
        <v>52</v>
      </c>
      <c r="F7" s="154"/>
      <c r="G7" s="154"/>
      <c r="H7" s="154"/>
      <c r="I7" s="154"/>
      <c r="J7" s="154"/>
      <c r="K7" s="154"/>
      <c r="L7" s="154"/>
      <c r="M7" s="154"/>
      <c r="N7" s="154"/>
      <c r="O7" s="43"/>
      <c r="P7" s="43"/>
      <c r="Q7" s="43"/>
      <c r="R7" s="43"/>
    </row>
    <row r="8" spans="2:18" ht="15">
      <c r="B8" s="154" t="s">
        <v>65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2:18" ht="15">
      <c r="B9" s="43"/>
      <c r="C9" s="43"/>
      <c r="D9" s="43"/>
      <c r="E9" s="43"/>
      <c r="F9" s="154" t="s">
        <v>122</v>
      </c>
      <c r="G9" s="154"/>
      <c r="H9" s="154"/>
      <c r="I9" s="154"/>
      <c r="J9" s="154"/>
      <c r="K9" s="154"/>
      <c r="L9" s="154"/>
      <c r="M9" s="86"/>
      <c r="N9" s="86"/>
      <c r="O9" s="86"/>
      <c r="P9" s="43"/>
      <c r="Q9" s="43"/>
      <c r="R9" s="43"/>
    </row>
    <row r="10" spans="2:18" ht="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2:18" ht="16.5" thickBot="1">
      <c r="B11" s="43"/>
      <c r="C11" s="43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44</v>
      </c>
    </row>
    <row r="12" spans="1:36" s="1" customFormat="1" ht="58.5" customHeight="1">
      <c r="A12" s="155" t="s">
        <v>2</v>
      </c>
      <c r="B12" s="157" t="s">
        <v>33</v>
      </c>
      <c r="C12" s="157" t="s">
        <v>75</v>
      </c>
      <c r="D12" s="157" t="s">
        <v>74</v>
      </c>
      <c r="E12" s="157" t="s">
        <v>34</v>
      </c>
      <c r="F12" s="157" t="s">
        <v>35</v>
      </c>
      <c r="G12" s="149" t="s">
        <v>5</v>
      </c>
      <c r="H12" s="151"/>
      <c r="I12" s="147" t="s">
        <v>36</v>
      </c>
      <c r="J12" s="147" t="s">
        <v>37</v>
      </c>
      <c r="K12" s="149" t="s">
        <v>10</v>
      </c>
      <c r="L12" s="150"/>
      <c r="M12" s="151"/>
      <c r="N12" s="152" t="s">
        <v>11</v>
      </c>
      <c r="O12" s="153"/>
      <c r="P12" s="139" t="s">
        <v>76</v>
      </c>
      <c r="Q12" s="139"/>
      <c r="R12" s="12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33" customHeight="1">
      <c r="A13" s="156"/>
      <c r="B13" s="124"/>
      <c r="C13" s="124"/>
      <c r="D13" s="124"/>
      <c r="E13" s="124"/>
      <c r="F13" s="124"/>
      <c r="G13" s="123" t="s">
        <v>12</v>
      </c>
      <c r="H13" s="123" t="s">
        <v>13</v>
      </c>
      <c r="I13" s="148"/>
      <c r="J13" s="148"/>
      <c r="K13" s="140" t="s">
        <v>14</v>
      </c>
      <c r="L13" s="141"/>
      <c r="M13" s="123" t="s">
        <v>15</v>
      </c>
      <c r="N13" s="123" t="s">
        <v>12</v>
      </c>
      <c r="O13" s="142" t="s">
        <v>13</v>
      </c>
      <c r="P13" s="123" t="s">
        <v>77</v>
      </c>
      <c r="Q13" s="123" t="s">
        <v>1</v>
      </c>
      <c r="R13" s="145" t="s">
        <v>24</v>
      </c>
      <c r="S13" s="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84.75" customHeight="1">
      <c r="A14" s="156"/>
      <c r="B14" s="124"/>
      <c r="C14" s="124"/>
      <c r="D14" s="124"/>
      <c r="E14" s="124"/>
      <c r="F14" s="124"/>
      <c r="G14" s="124"/>
      <c r="H14" s="124"/>
      <c r="I14" s="148"/>
      <c r="J14" s="148"/>
      <c r="K14" s="88" t="s">
        <v>16</v>
      </c>
      <c r="L14" s="87" t="s">
        <v>17</v>
      </c>
      <c r="M14" s="124"/>
      <c r="N14" s="124"/>
      <c r="O14" s="143"/>
      <c r="P14" s="144"/>
      <c r="Q14" s="124"/>
      <c r="R14" s="146"/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50">
        <v>1</v>
      </c>
      <c r="B15" s="89">
        <v>2</v>
      </c>
      <c r="C15" s="90">
        <v>3</v>
      </c>
      <c r="D15" s="90">
        <v>4</v>
      </c>
      <c r="E15" s="90">
        <v>5</v>
      </c>
      <c r="F15" s="89">
        <v>6</v>
      </c>
      <c r="G15" s="89">
        <v>7</v>
      </c>
      <c r="H15" s="90">
        <v>8</v>
      </c>
      <c r="I15" s="90">
        <v>9</v>
      </c>
      <c r="J15" s="90">
        <v>10</v>
      </c>
      <c r="K15" s="90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  <c r="Q15" s="89">
        <v>17</v>
      </c>
      <c r="R15" s="89">
        <v>18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9"/>
      <c r="B16" s="91"/>
      <c r="C16" s="92"/>
      <c r="D16" s="92"/>
      <c r="E16" s="93"/>
      <c r="F16" s="94"/>
      <c r="G16" s="94"/>
      <c r="H16" s="95"/>
      <c r="I16" s="95"/>
      <c r="J16" s="95"/>
      <c r="K16" s="95"/>
      <c r="L16" s="95"/>
      <c r="M16" s="95"/>
      <c r="N16" s="94"/>
      <c r="O16" s="96"/>
      <c r="P16" s="95"/>
      <c r="Q16" s="94"/>
      <c r="R16" s="9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" customFormat="1" ht="16.5" thickBot="1">
      <c r="A17" s="38" t="s">
        <v>48</v>
      </c>
      <c r="B17" s="98"/>
      <c r="C17" s="98"/>
      <c r="D17" s="98"/>
      <c r="E17" s="99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5.75">
      <c r="A18" s="3"/>
      <c r="B18" s="3"/>
      <c r="C18" s="3"/>
      <c r="D18" s="3"/>
      <c r="E18" s="23"/>
      <c r="F18" s="23"/>
      <c r="G18" s="23"/>
      <c r="H18" s="3"/>
      <c r="I18" s="3"/>
      <c r="J18" s="3"/>
      <c r="K18" s="3"/>
      <c r="L18" s="3"/>
      <c r="M18" s="3"/>
      <c r="N18" s="3"/>
      <c r="O18" s="3"/>
      <c r="P18" s="3"/>
      <c r="Q18" s="2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3"/>
      <c r="B19" s="3"/>
      <c r="C19" s="3"/>
      <c r="D19" s="3"/>
      <c r="E19" s="25"/>
      <c r="F19" s="23"/>
      <c r="G19" s="23"/>
      <c r="H19" s="3"/>
      <c r="I19" s="3"/>
      <c r="J19" s="3"/>
      <c r="K19" s="3"/>
      <c r="L19" s="3"/>
      <c r="M19" s="3"/>
      <c r="N19" s="3"/>
      <c r="O19" s="3"/>
      <c r="P19" s="3"/>
      <c r="Q19" s="2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3" t="s">
        <v>95</v>
      </c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3" t="s">
        <v>98</v>
      </c>
      <c r="B21" s="3"/>
      <c r="C21" s="11"/>
      <c r="D21" s="3"/>
      <c r="E21" s="3"/>
      <c r="F21" s="3"/>
      <c r="G21" s="3" t="s">
        <v>94</v>
      </c>
      <c r="H21" s="3"/>
      <c r="I21" s="3"/>
      <c r="J21" s="3"/>
      <c r="K21" s="3"/>
      <c r="L21" s="3"/>
      <c r="M21" s="3"/>
      <c r="N21" s="3"/>
      <c r="O21" s="3"/>
      <c r="P21" s="3"/>
      <c r="Q21" s="2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3"/>
      <c r="B22" s="3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3"/>
      <c r="B23" s="3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3" t="s">
        <v>85</v>
      </c>
      <c r="B24" s="3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3" t="s">
        <v>84</v>
      </c>
      <c r="B25" s="3"/>
      <c r="C25" s="11"/>
      <c r="D25" s="3"/>
      <c r="E25" s="3"/>
      <c r="F25" s="3"/>
      <c r="G25" s="3" t="s">
        <v>100</v>
      </c>
      <c r="H25" s="3"/>
      <c r="I25" s="3"/>
      <c r="J25" s="3"/>
      <c r="K25" s="3"/>
      <c r="L25" s="3"/>
      <c r="M25" s="3"/>
      <c r="N25" s="3"/>
      <c r="O25" s="3"/>
      <c r="P25" s="3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3" t="s">
        <v>63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3" t="s">
        <v>64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mergeCells count="28">
    <mergeCell ref="N2:R2"/>
    <mergeCell ref="N3:R3"/>
    <mergeCell ref="N4:R4"/>
    <mergeCell ref="N5:R5"/>
    <mergeCell ref="E7:N7"/>
    <mergeCell ref="B8:R8"/>
    <mergeCell ref="F9:L9"/>
    <mergeCell ref="A12:A14"/>
    <mergeCell ref="B12:B14"/>
    <mergeCell ref="C12:C14"/>
    <mergeCell ref="D12:D14"/>
    <mergeCell ref="E12:E14"/>
    <mergeCell ref="F12:F14"/>
    <mergeCell ref="G12:H12"/>
    <mergeCell ref="I12:I14"/>
    <mergeCell ref="J12:J14"/>
    <mergeCell ref="K12:M12"/>
    <mergeCell ref="N12:O12"/>
    <mergeCell ref="P12:R12"/>
    <mergeCell ref="G13:G14"/>
    <mergeCell ref="H13:H14"/>
    <mergeCell ref="K13:L13"/>
    <mergeCell ref="M13:M14"/>
    <mergeCell ref="N13:N14"/>
    <mergeCell ref="O13:O14"/>
    <mergeCell ref="P13:P14"/>
    <mergeCell ref="Q13:Q14"/>
    <mergeCell ref="R13:R14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75" zoomScaleSheetLayoutView="75" workbookViewId="0" topLeftCell="A1">
      <selection activeCell="L18" sqref="L18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0.75390625" style="0" customWidth="1"/>
    <col min="4" max="4" width="5.00390625" style="0" customWidth="1"/>
    <col min="5" max="5" width="9.75390625" style="0" customWidth="1"/>
    <col min="6" max="6" width="15.125" style="0" customWidth="1"/>
    <col min="7" max="7" width="13.25390625" style="0" customWidth="1"/>
    <col min="8" max="8" width="12.125" style="0" bestFit="1" customWidth="1"/>
    <col min="9" max="9" width="5.125" style="0" customWidth="1"/>
    <col min="10" max="10" width="10.875" style="0" customWidth="1"/>
    <col min="11" max="11" width="5.125" style="0" customWidth="1"/>
    <col min="12" max="12" width="13.00390625" style="0" customWidth="1"/>
    <col min="13" max="13" width="9.625" style="0" customWidth="1"/>
    <col min="14" max="14" width="8.375" style="0" customWidth="1"/>
    <col min="15" max="15" width="15.75390625" style="0" customWidth="1"/>
    <col min="16" max="16" width="13.375" style="0" customWidth="1"/>
    <col min="17" max="17" width="10.125" style="0" customWidth="1"/>
    <col min="18" max="18" width="15.00390625" style="0" customWidth="1"/>
    <col min="19" max="19" width="15.375" style="0" customWidth="1"/>
    <col min="20" max="20" width="14.00390625" style="0" customWidth="1"/>
    <col min="21" max="21" width="11.875" style="0" customWidth="1"/>
  </cols>
  <sheetData>
    <row r="1" spans="2:21" s="3" customFormat="1" ht="15.75">
      <c r="B1" s="41"/>
      <c r="K1" s="24"/>
      <c r="L1" s="24"/>
      <c r="N1" s="40"/>
      <c r="O1" s="40"/>
      <c r="P1" s="40"/>
      <c r="U1" s="45" t="s">
        <v>58</v>
      </c>
    </row>
    <row r="2" spans="12:21" s="3" customFormat="1" ht="15">
      <c r="L2" s="30"/>
      <c r="M2" s="30"/>
      <c r="N2" s="30"/>
      <c r="U2" s="45" t="s">
        <v>55</v>
      </c>
    </row>
    <row r="3" spans="12:14" s="3" customFormat="1" ht="15">
      <c r="L3" s="30"/>
      <c r="M3" s="30"/>
      <c r="N3" s="30"/>
    </row>
    <row r="4" spans="12:14" s="3" customFormat="1" ht="15">
      <c r="L4" s="30"/>
      <c r="M4" s="30"/>
      <c r="N4" s="30"/>
    </row>
    <row r="5" spans="1:21" s="3" customFormat="1" ht="15.75">
      <c r="A5" s="125" t="s">
        <v>52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s="3" customFormat="1" ht="15.75">
      <c r="A6" s="126" t="s">
        <v>51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1:21" s="3" customFormat="1" ht="15.75">
      <c r="A7" s="126" t="s">
        <v>123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</row>
    <row r="8" spans="1:14" ht="10.5" customHeight="1">
      <c r="A8" s="14"/>
      <c r="B8" s="14"/>
      <c r="C8" s="14"/>
      <c r="D8" s="14"/>
      <c r="E8" s="14"/>
      <c r="F8" s="14"/>
      <c r="G8" s="14"/>
      <c r="H8" s="11"/>
      <c r="I8" s="11"/>
      <c r="J8" s="11"/>
      <c r="K8" s="11"/>
      <c r="L8" s="11"/>
      <c r="M8" s="11"/>
      <c r="N8" s="11"/>
    </row>
    <row r="9" spans="1:20" ht="10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6"/>
      <c r="O9" s="26"/>
      <c r="S9" s="26"/>
      <c r="T9" s="32" t="s">
        <v>44</v>
      </c>
    </row>
    <row r="10" spans="1:21" ht="33" customHeight="1">
      <c r="A10" s="159" t="s">
        <v>2</v>
      </c>
      <c r="B10" s="159" t="s">
        <v>39</v>
      </c>
      <c r="C10" s="159" t="s">
        <v>18</v>
      </c>
      <c r="D10" s="159" t="s">
        <v>38</v>
      </c>
      <c r="E10" s="159" t="s">
        <v>19</v>
      </c>
      <c r="F10" s="159" t="s">
        <v>40</v>
      </c>
      <c r="G10" s="159"/>
      <c r="H10" s="159"/>
      <c r="I10" s="159" t="s">
        <v>49</v>
      </c>
      <c r="J10" s="159" t="s">
        <v>29</v>
      </c>
      <c r="K10" s="159"/>
      <c r="L10" s="159" t="s">
        <v>32</v>
      </c>
      <c r="M10" s="159"/>
      <c r="N10" s="159"/>
      <c r="O10" s="159" t="s">
        <v>68</v>
      </c>
      <c r="P10" s="159"/>
      <c r="Q10" s="159"/>
      <c r="R10" s="159" t="s">
        <v>11</v>
      </c>
      <c r="S10" s="159"/>
      <c r="T10" s="159"/>
      <c r="U10" s="159"/>
    </row>
    <row r="11" spans="1:21" ht="74.25" customHeight="1">
      <c r="A11" s="159"/>
      <c r="B11" s="159"/>
      <c r="C11" s="159"/>
      <c r="D11" s="159"/>
      <c r="E11" s="159"/>
      <c r="F11" s="29" t="s">
        <v>43</v>
      </c>
      <c r="G11" s="29" t="s">
        <v>41</v>
      </c>
      <c r="H11" s="29" t="s">
        <v>42</v>
      </c>
      <c r="I11" s="159"/>
      <c r="J11" s="29" t="s">
        <v>41</v>
      </c>
      <c r="K11" s="29" t="s">
        <v>42</v>
      </c>
      <c r="L11" s="29" t="s">
        <v>43</v>
      </c>
      <c r="M11" s="29" t="s">
        <v>41</v>
      </c>
      <c r="N11" s="29" t="s">
        <v>42</v>
      </c>
      <c r="O11" s="29" t="s">
        <v>43</v>
      </c>
      <c r="P11" s="29" t="s">
        <v>41</v>
      </c>
      <c r="Q11" s="29" t="s">
        <v>42</v>
      </c>
      <c r="R11" s="29" t="s">
        <v>9</v>
      </c>
      <c r="S11" s="29" t="s">
        <v>43</v>
      </c>
      <c r="T11" s="29" t="s">
        <v>41</v>
      </c>
      <c r="U11" s="29" t="s">
        <v>42</v>
      </c>
    </row>
    <row r="12" spans="1:21" ht="12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31">
        <v>18</v>
      </c>
      <c r="S12" s="31">
        <v>19</v>
      </c>
      <c r="T12" s="31">
        <v>20</v>
      </c>
      <c r="U12" s="31">
        <v>21</v>
      </c>
    </row>
    <row r="13" spans="1:21" ht="21.75" customHeight="1">
      <c r="A13" s="31"/>
      <c r="B13" s="34" t="s">
        <v>46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44.25" customHeight="1">
      <c r="A14" s="31">
        <v>1</v>
      </c>
      <c r="B14" s="36" t="s">
        <v>80</v>
      </c>
      <c r="C14" s="76" t="s">
        <v>90</v>
      </c>
      <c r="D14" s="76" t="s">
        <v>60</v>
      </c>
      <c r="E14" s="31"/>
      <c r="F14" s="71">
        <v>148964.19</v>
      </c>
      <c r="G14" s="71">
        <v>0</v>
      </c>
      <c r="H14" s="71">
        <v>0</v>
      </c>
      <c r="I14" s="77">
        <v>0</v>
      </c>
      <c r="J14" s="71">
        <v>0</v>
      </c>
      <c r="K14" s="77">
        <v>0</v>
      </c>
      <c r="L14" s="71"/>
      <c r="M14" s="71"/>
      <c r="N14" s="71"/>
      <c r="O14" s="71"/>
      <c r="P14" s="71">
        <v>0</v>
      </c>
      <c r="Q14" s="71">
        <v>0</v>
      </c>
      <c r="R14" s="71">
        <f>S14+T14+U14</f>
        <v>148964.19</v>
      </c>
      <c r="S14" s="71">
        <f>F14+I14-L14-O14</f>
        <v>148964.19</v>
      </c>
      <c r="T14" s="71">
        <v>0</v>
      </c>
      <c r="U14" s="71">
        <v>0</v>
      </c>
    </row>
    <row r="15" spans="1:21" ht="12.75">
      <c r="A15" s="31"/>
      <c r="B15" s="82" t="s">
        <v>45</v>
      </c>
      <c r="C15" s="83"/>
      <c r="D15" s="83"/>
      <c r="E15" s="83"/>
      <c r="F15" s="72">
        <f>F14</f>
        <v>148964.19</v>
      </c>
      <c r="G15" s="72">
        <v>0</v>
      </c>
      <c r="H15" s="72">
        <v>0</v>
      </c>
      <c r="I15" s="78">
        <v>0</v>
      </c>
      <c r="J15" s="72">
        <v>0</v>
      </c>
      <c r="K15" s="78">
        <v>0</v>
      </c>
      <c r="L15" s="72">
        <f>L14</f>
        <v>0</v>
      </c>
      <c r="M15" s="72">
        <f>M14</f>
        <v>0</v>
      </c>
      <c r="N15" s="72">
        <f>N14</f>
        <v>0</v>
      </c>
      <c r="O15" s="72">
        <f>O14</f>
        <v>0</v>
      </c>
      <c r="P15" s="72">
        <v>0</v>
      </c>
      <c r="Q15" s="72">
        <v>0</v>
      </c>
      <c r="R15" s="72">
        <f>S15+T15+U15</f>
        <v>148964.19</v>
      </c>
      <c r="S15" s="72">
        <f>F15+I15-L15-O15</f>
        <v>148964.19</v>
      </c>
      <c r="T15" s="72">
        <v>0</v>
      </c>
      <c r="U15" s="72">
        <v>0</v>
      </c>
    </row>
    <row r="16" spans="1:21" ht="19.5" customHeight="1">
      <c r="A16" s="31"/>
      <c r="B16" s="34" t="s">
        <v>50</v>
      </c>
      <c r="C16" s="31"/>
      <c r="D16" s="31"/>
      <c r="E16" s="31"/>
      <c r="F16" s="71"/>
      <c r="G16" s="71"/>
      <c r="H16" s="71"/>
      <c r="I16" s="77"/>
      <c r="J16" s="71"/>
      <c r="K16" s="77"/>
      <c r="L16" s="71"/>
      <c r="M16" s="77"/>
      <c r="N16" s="71"/>
      <c r="O16" s="71"/>
      <c r="P16" s="71"/>
      <c r="Q16" s="71"/>
      <c r="R16" s="71"/>
      <c r="S16" s="71"/>
      <c r="T16" s="71"/>
      <c r="U16" s="71"/>
    </row>
    <row r="17" spans="1:21" ht="42.75" customHeight="1">
      <c r="A17" s="31">
        <v>2</v>
      </c>
      <c r="B17" s="36" t="s">
        <v>80</v>
      </c>
      <c r="C17" s="76" t="s">
        <v>89</v>
      </c>
      <c r="D17" s="76" t="s">
        <v>60</v>
      </c>
      <c r="E17" s="31" t="s">
        <v>61</v>
      </c>
      <c r="F17" s="71">
        <v>514170.98</v>
      </c>
      <c r="G17" s="71">
        <v>11205.02</v>
      </c>
      <c r="H17" s="71">
        <v>26.27</v>
      </c>
      <c r="I17" s="77">
        <v>0</v>
      </c>
      <c r="J17" s="71"/>
      <c r="K17" s="77">
        <v>0</v>
      </c>
      <c r="L17" s="71"/>
      <c r="M17" s="71"/>
      <c r="N17" s="71"/>
      <c r="O17" s="71"/>
      <c r="P17" s="71"/>
      <c r="Q17" s="71"/>
      <c r="R17" s="71">
        <f>S17+T17+U17</f>
        <v>525402.27</v>
      </c>
      <c r="S17" s="71">
        <f aca="true" t="shared" si="0" ref="S17:U18">F17+I17-L17-O17</f>
        <v>514170.98</v>
      </c>
      <c r="T17" s="71">
        <f t="shared" si="0"/>
        <v>11205.02</v>
      </c>
      <c r="U17" s="71">
        <f t="shared" si="0"/>
        <v>26.27</v>
      </c>
    </row>
    <row r="18" spans="1:21" ht="12.75">
      <c r="A18" s="31"/>
      <c r="B18" s="48" t="s">
        <v>45</v>
      </c>
      <c r="C18" s="49"/>
      <c r="D18" s="49"/>
      <c r="E18" s="49"/>
      <c r="F18" s="73">
        <f aca="true" t="shared" si="1" ref="F18:K18">F17</f>
        <v>514170.98</v>
      </c>
      <c r="G18" s="73">
        <f t="shared" si="1"/>
        <v>11205.02</v>
      </c>
      <c r="H18" s="73">
        <f t="shared" si="1"/>
        <v>26.27</v>
      </c>
      <c r="I18" s="79">
        <f t="shared" si="1"/>
        <v>0</v>
      </c>
      <c r="J18" s="73">
        <f t="shared" si="1"/>
        <v>0</v>
      </c>
      <c r="K18" s="79">
        <f t="shared" si="1"/>
        <v>0</v>
      </c>
      <c r="L18" s="71">
        <f aca="true" t="shared" si="2" ref="L18:Q18">L17</f>
        <v>0</v>
      </c>
      <c r="M18" s="73">
        <f t="shared" si="2"/>
        <v>0</v>
      </c>
      <c r="N18" s="73">
        <f t="shared" si="2"/>
        <v>0</v>
      </c>
      <c r="O18" s="73">
        <f t="shared" si="2"/>
        <v>0</v>
      </c>
      <c r="P18" s="73">
        <f t="shared" si="2"/>
        <v>0</v>
      </c>
      <c r="Q18" s="73">
        <f t="shared" si="2"/>
        <v>0</v>
      </c>
      <c r="R18" s="73">
        <f>S18+T18+U18</f>
        <v>525402.27</v>
      </c>
      <c r="S18" s="71">
        <f t="shared" si="0"/>
        <v>514170.98</v>
      </c>
      <c r="T18" s="73">
        <f t="shared" si="0"/>
        <v>11205.02</v>
      </c>
      <c r="U18" s="73">
        <f t="shared" si="0"/>
        <v>26.27</v>
      </c>
    </row>
    <row r="19" spans="1:21" ht="21.75" customHeight="1">
      <c r="A19" s="31"/>
      <c r="B19" s="37" t="s">
        <v>47</v>
      </c>
      <c r="C19" s="31"/>
      <c r="D19" s="31"/>
      <c r="E19" s="31"/>
      <c r="F19" s="71"/>
      <c r="G19" s="71"/>
      <c r="H19" s="71"/>
      <c r="I19" s="77"/>
      <c r="J19" s="71"/>
      <c r="K19" s="77"/>
      <c r="L19" s="71"/>
      <c r="M19" s="77"/>
      <c r="N19" s="71"/>
      <c r="O19" s="71"/>
      <c r="P19" s="71"/>
      <c r="Q19" s="71"/>
      <c r="R19" s="71"/>
      <c r="S19" s="71"/>
      <c r="T19" s="71"/>
      <c r="U19" s="71"/>
    </row>
    <row r="20" spans="1:21" ht="51.75" customHeight="1">
      <c r="A20" s="31">
        <v>3</v>
      </c>
      <c r="B20" s="34" t="s">
        <v>62</v>
      </c>
      <c r="C20" s="76" t="s">
        <v>91</v>
      </c>
      <c r="D20" s="76" t="s">
        <v>60</v>
      </c>
      <c r="E20" s="76" t="s">
        <v>87</v>
      </c>
      <c r="F20" s="71">
        <v>170100</v>
      </c>
      <c r="G20" s="71">
        <v>72130</v>
      </c>
      <c r="H20" s="71">
        <v>38350</v>
      </c>
      <c r="I20" s="77">
        <v>0</v>
      </c>
      <c r="J20" s="71">
        <v>0</v>
      </c>
      <c r="K20" s="77">
        <v>0</v>
      </c>
      <c r="L20" s="71">
        <v>0</v>
      </c>
      <c r="M20" s="77">
        <v>0</v>
      </c>
      <c r="N20" s="71">
        <v>0</v>
      </c>
      <c r="O20" s="71">
        <v>0</v>
      </c>
      <c r="P20" s="71">
        <v>0</v>
      </c>
      <c r="Q20" s="71">
        <v>0</v>
      </c>
      <c r="R20" s="71">
        <f>S20+T20+U20</f>
        <v>280580</v>
      </c>
      <c r="S20" s="71">
        <v>170100</v>
      </c>
      <c r="T20" s="71">
        <v>72130</v>
      </c>
      <c r="U20" s="71">
        <v>38350</v>
      </c>
    </row>
    <row r="21" spans="1:21" ht="44.25" customHeight="1">
      <c r="A21" s="31">
        <v>4</v>
      </c>
      <c r="B21" s="34" t="s">
        <v>62</v>
      </c>
      <c r="C21" s="76" t="s">
        <v>88</v>
      </c>
      <c r="D21" s="76" t="s">
        <v>60</v>
      </c>
      <c r="E21" s="76" t="s">
        <v>87</v>
      </c>
      <c r="F21" s="71">
        <v>0</v>
      </c>
      <c r="G21" s="71">
        <v>2600</v>
      </c>
      <c r="H21" s="71">
        <v>840</v>
      </c>
      <c r="I21" s="77">
        <v>0</v>
      </c>
      <c r="J21" s="71">
        <v>0</v>
      </c>
      <c r="K21" s="77">
        <v>0</v>
      </c>
      <c r="L21" s="71">
        <v>0</v>
      </c>
      <c r="M21" s="77">
        <v>0</v>
      </c>
      <c r="N21" s="71">
        <v>0</v>
      </c>
      <c r="O21" s="71">
        <v>0</v>
      </c>
      <c r="P21" s="71">
        <v>0</v>
      </c>
      <c r="Q21" s="71">
        <v>0</v>
      </c>
      <c r="R21" s="71">
        <f>S21+T21+U21</f>
        <v>3440</v>
      </c>
      <c r="S21" s="71">
        <v>0</v>
      </c>
      <c r="T21" s="71">
        <v>2600</v>
      </c>
      <c r="U21" s="71">
        <v>840</v>
      </c>
    </row>
    <row r="22" spans="1:21" ht="12.75">
      <c r="A22" s="31"/>
      <c r="B22" s="48" t="s">
        <v>45</v>
      </c>
      <c r="C22" s="49"/>
      <c r="D22" s="49"/>
      <c r="E22" s="49"/>
      <c r="F22" s="73">
        <f>F20+F21</f>
        <v>170100</v>
      </c>
      <c r="G22" s="73">
        <f aca="true" t="shared" si="3" ref="G22:U22">G20+G21</f>
        <v>74730</v>
      </c>
      <c r="H22" s="73">
        <f t="shared" si="3"/>
        <v>39190</v>
      </c>
      <c r="I22" s="79">
        <f t="shared" si="3"/>
        <v>0</v>
      </c>
      <c r="J22" s="73">
        <f t="shared" si="3"/>
        <v>0</v>
      </c>
      <c r="K22" s="79">
        <f t="shared" si="3"/>
        <v>0</v>
      </c>
      <c r="L22" s="73">
        <f t="shared" si="3"/>
        <v>0</v>
      </c>
      <c r="M22" s="79">
        <f t="shared" si="3"/>
        <v>0</v>
      </c>
      <c r="N22" s="73">
        <f t="shared" si="3"/>
        <v>0</v>
      </c>
      <c r="O22" s="73">
        <f t="shared" si="3"/>
        <v>0</v>
      </c>
      <c r="P22" s="73">
        <f t="shared" si="3"/>
        <v>0</v>
      </c>
      <c r="Q22" s="73">
        <f t="shared" si="3"/>
        <v>0</v>
      </c>
      <c r="R22" s="73">
        <f t="shared" si="3"/>
        <v>284020</v>
      </c>
      <c r="S22" s="73">
        <f t="shared" si="3"/>
        <v>170100</v>
      </c>
      <c r="T22" s="73">
        <f t="shared" si="3"/>
        <v>74730</v>
      </c>
      <c r="U22" s="73">
        <f t="shared" si="3"/>
        <v>39190</v>
      </c>
    </row>
    <row r="23" spans="1:21" ht="12.75">
      <c r="A23" s="31"/>
      <c r="B23" s="34"/>
      <c r="C23" s="31"/>
      <c r="D23" s="31"/>
      <c r="E23" s="31"/>
      <c r="F23" s="74"/>
      <c r="G23" s="74"/>
      <c r="H23" s="74"/>
      <c r="I23" s="80"/>
      <c r="J23" s="74"/>
      <c r="K23" s="80"/>
      <c r="L23" s="74"/>
      <c r="M23" s="80"/>
      <c r="N23" s="74"/>
      <c r="O23" s="74"/>
      <c r="P23" s="74"/>
      <c r="Q23" s="74"/>
      <c r="R23" s="74"/>
      <c r="S23" s="74"/>
      <c r="T23" s="74"/>
      <c r="U23" s="74"/>
    </row>
    <row r="24" spans="1:21" ht="12.75">
      <c r="A24" s="33"/>
      <c r="B24" s="51" t="s">
        <v>48</v>
      </c>
      <c r="C24" s="49"/>
      <c r="D24" s="49"/>
      <c r="E24" s="49"/>
      <c r="F24" s="75">
        <f aca="true" t="shared" si="4" ref="F24:U24">F15+F18+F22</f>
        <v>833235.1699999999</v>
      </c>
      <c r="G24" s="75">
        <f t="shared" si="4"/>
        <v>85935.02</v>
      </c>
      <c r="H24" s="75">
        <f t="shared" si="4"/>
        <v>39216.27</v>
      </c>
      <c r="I24" s="81">
        <f t="shared" si="4"/>
        <v>0</v>
      </c>
      <c r="J24" s="75">
        <f t="shared" si="4"/>
        <v>0</v>
      </c>
      <c r="K24" s="81">
        <f t="shared" si="4"/>
        <v>0</v>
      </c>
      <c r="L24" s="75">
        <f t="shared" si="4"/>
        <v>0</v>
      </c>
      <c r="M24" s="75">
        <f t="shared" si="4"/>
        <v>0</v>
      </c>
      <c r="N24" s="75">
        <f t="shared" si="4"/>
        <v>0</v>
      </c>
      <c r="O24" s="75">
        <f t="shared" si="4"/>
        <v>0</v>
      </c>
      <c r="P24" s="75">
        <f t="shared" si="4"/>
        <v>0</v>
      </c>
      <c r="Q24" s="75">
        <f t="shared" si="4"/>
        <v>0</v>
      </c>
      <c r="R24" s="75">
        <f t="shared" si="4"/>
        <v>958386.46</v>
      </c>
      <c r="S24" s="75">
        <f t="shared" si="4"/>
        <v>833235.1699999999</v>
      </c>
      <c r="T24" s="75">
        <f t="shared" si="4"/>
        <v>85935.02</v>
      </c>
      <c r="U24" s="75">
        <f t="shared" si="4"/>
        <v>39216.27</v>
      </c>
    </row>
    <row r="25" spans="1:21" ht="12.75">
      <c r="A25" s="67"/>
      <c r="B25" s="68"/>
      <c r="C25" s="69"/>
      <c r="D25" s="69"/>
      <c r="E25" s="69"/>
      <c r="F25" s="84"/>
      <c r="G25" s="84"/>
      <c r="H25" s="84"/>
      <c r="I25" s="85"/>
      <c r="J25" s="84"/>
      <c r="K25" s="85"/>
      <c r="L25" s="84"/>
      <c r="M25" s="85"/>
      <c r="N25" s="84"/>
      <c r="O25" s="84"/>
      <c r="P25" s="84"/>
      <c r="Q25" s="84"/>
      <c r="R25" s="84"/>
      <c r="S25" s="84"/>
      <c r="T25" s="84"/>
      <c r="U25" s="84"/>
    </row>
    <row r="26" spans="1:21" ht="12.75">
      <c r="A26" s="67"/>
      <c r="B26" s="68"/>
      <c r="C26" s="69"/>
      <c r="D26" s="69"/>
      <c r="E26" s="69"/>
      <c r="F26" s="84"/>
      <c r="G26" s="84"/>
      <c r="H26" s="84"/>
      <c r="I26" s="85"/>
      <c r="J26" s="84"/>
      <c r="K26" s="85"/>
      <c r="L26" s="84"/>
      <c r="M26" s="85"/>
      <c r="N26" s="84"/>
      <c r="O26" s="84"/>
      <c r="P26" s="84"/>
      <c r="Q26" s="84"/>
      <c r="R26" s="84"/>
      <c r="S26" s="84"/>
      <c r="T26" s="84"/>
      <c r="U26" s="84"/>
    </row>
    <row r="27" spans="1:21" ht="12.75">
      <c r="A27" s="67"/>
      <c r="B27" s="68"/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12.75">
      <c r="A28" s="67"/>
      <c r="B28" s="68"/>
      <c r="C28" s="69"/>
      <c r="D28" s="69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11" ht="15">
      <c r="A29" s="3" t="s">
        <v>99</v>
      </c>
      <c r="B29" s="3"/>
      <c r="C29" s="11"/>
      <c r="D29" s="3"/>
      <c r="E29" s="3"/>
      <c r="F29" s="3"/>
      <c r="G29" s="3"/>
      <c r="H29" s="3"/>
      <c r="I29" s="3"/>
      <c r="J29" s="3"/>
      <c r="K29" s="3"/>
    </row>
    <row r="30" spans="1:11" ht="15">
      <c r="A30" s="3" t="s">
        <v>98</v>
      </c>
      <c r="B30" s="3"/>
      <c r="C30" s="11"/>
      <c r="D30" s="3"/>
      <c r="E30" s="3"/>
      <c r="F30" s="3"/>
      <c r="G30" s="3"/>
      <c r="H30" s="11"/>
      <c r="I30" s="3" t="s">
        <v>97</v>
      </c>
      <c r="J30" s="3"/>
      <c r="K30" s="3"/>
    </row>
    <row r="31" spans="1:11" ht="15">
      <c r="A31" s="3"/>
      <c r="B31" s="3"/>
      <c r="C31" s="11"/>
      <c r="D31" s="3"/>
      <c r="E31" s="3"/>
      <c r="F31" s="3"/>
      <c r="G31" s="3"/>
      <c r="H31" s="11"/>
      <c r="I31" s="3"/>
      <c r="J31" s="3"/>
      <c r="K31" s="3"/>
    </row>
    <row r="32" spans="1:11" ht="15">
      <c r="A32" s="3"/>
      <c r="B32" s="3"/>
      <c r="C32" s="11"/>
      <c r="D32" s="3"/>
      <c r="E32" s="3"/>
      <c r="F32" s="3"/>
      <c r="G32" s="3"/>
      <c r="H32" s="11"/>
      <c r="I32" s="3"/>
      <c r="J32" s="3"/>
      <c r="K32" s="3"/>
    </row>
    <row r="33" spans="1:11" ht="15">
      <c r="A33" s="3" t="s">
        <v>85</v>
      </c>
      <c r="B33" s="3"/>
      <c r="C33" s="11"/>
      <c r="D33" s="3"/>
      <c r="E33" s="3"/>
      <c r="F33" s="3"/>
      <c r="G33" s="3"/>
      <c r="H33" s="11"/>
      <c r="I33" s="3"/>
      <c r="J33" s="3"/>
      <c r="K33" s="3"/>
    </row>
    <row r="34" spans="1:11" ht="15">
      <c r="A34" s="3" t="s">
        <v>84</v>
      </c>
      <c r="B34" s="3"/>
      <c r="C34" s="11"/>
      <c r="D34" s="3"/>
      <c r="E34" s="3"/>
      <c r="F34" s="3"/>
      <c r="G34" s="3"/>
      <c r="H34" s="11"/>
      <c r="I34" s="3" t="s">
        <v>101</v>
      </c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 t="s">
        <v>64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ht="1.5" customHeight="1">
      <c r="C38" t="s">
        <v>59</v>
      </c>
    </row>
  </sheetData>
  <mergeCells count="14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2016-05-04T05:25:17Z</cp:lastPrinted>
  <dcterms:created xsi:type="dcterms:W3CDTF">2001-05-03T10:36:16Z</dcterms:created>
  <dcterms:modified xsi:type="dcterms:W3CDTF">2016-07-04T04:55:17Z</dcterms:modified>
  <cp:category/>
  <cp:version/>
  <cp:contentType/>
  <cp:contentStatus/>
</cp:coreProperties>
</file>