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3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</sheets>
  <definedNames>
    <definedName name="_xlnm.Print_Area" localSheetId="0">'кредиты полученные'!$A$1:$X$39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<sst xmlns="http://schemas.openxmlformats.org/spreadsheetml/2006/main" count="211" uniqueCount="124">
  <si>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</si>
  <si>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</si>
  <si>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</si>
  <si>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</si>
  <si>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</si>
  <si>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</si>
  <si>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</si>
  <si>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</si>
  <si>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</si>
  <si>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</si>
  <si>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</si>
  <si>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</si>
  <si>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</si>
  <si>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</si>
  <si>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</si>
  <si>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</si>
  <si>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</si>
  <si>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</si>
  <si>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</si>
  <si>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</si>
  <si>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</si>
  <si>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</si>
  <si>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</si>
  <si>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</si>
  <si>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</si>
  <si>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</si>
  <si>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</si>
  <si>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</si>
  <si>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</si>
  <si>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</si>
  <si>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</si>
  <si>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</si>
  <si>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</si>
  <si>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</si>
  <si>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</si>
  <si>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</si>
  <si>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</si>
  <si>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</si>
  <si>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</si>
  <si>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</si>
  <si>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</si>
  <si>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</si>
  <si>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</si>
  <si>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</si>
  <si>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</si>
  <si>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</si>
  <si>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</si>
  <si>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</si>
  <si>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</si>
  <si>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</si>
  <si>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</si>
  <si>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</si>
  <si>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</si>
  <si>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</si>
  <si>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</si>
  <si>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</si>
  <si>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</si>
  <si>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</si>
  <si>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</si>
  <si>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</si>
  <si>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</si>
  <si>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</si>
  <si>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СПК "Куркан"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</si>
  <si>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</si>
  <si>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</si>
  <si>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</si>
  <si>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</si>
  <si>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</si>
  <si>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</si>
  <si>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</si>
  <si>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</si>
  <si>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</si>
  <si>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</si>
  <si>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</si>
  <si>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</si>
  <si>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</si>
  <si>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</si>
  <si>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</si>
  <si>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</si>
  <si>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</si>
  <si>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</si>
  <si>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</si>
  <si>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</si>
  <si>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</si>
  <si>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</si>
  <si>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</si>
  <si>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</si>
  <si>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на покупку кормов</t>
  </si>
  <si>
    <t>Договор б/№ от 12.12.01.</t>
  </si>
  <si>
    <t>Соглашение б/№ от 28.06.04</t>
  </si>
  <si>
    <t>Соглашение б/№ от 01.06.06</t>
  </si>
  <si>
    <t xml:space="preserve">Договор б/№ от 10.02.00 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</si>
  <si>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</si>
  <si>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</si>
  <si>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</si>
  <si>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</si>
  <si>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</si>
  <si>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</si>
  <si>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</si>
  <si>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</si>
  <si>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</si>
  <si>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</si>
  <si>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 xml:space="preserve">Распоряжение Правительства УР №754-р от 18.11.2013 г. Кредитный договор №25 от 27.11.2013 г. </t>
  </si>
  <si>
    <t>для частичного покрытия дефицита бюджета</t>
  </si>
  <si>
    <t xml:space="preserve">Распоряжение Правительства УР №820-р от 10.12.2013 г. Кредитный договор №50 от 10.12.2013 г. 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</si>
  <si>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</si>
  <si>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</si>
  <si>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 xml:space="preserve">Распоряжение Правительства УР №363-р от 02.06.2014  Соглашение №50 от 19.06.2014года </t>
  </si>
  <si>
    <t xml:space="preserve">Распоряжение Правительства УР №502-р от 21.06.2014  Соглашение №93 от 04.08.2014года </t>
  </si>
  <si>
    <t>Распоряжение №705-р от 24.09.2014  Соглашение №127 от 25.09.2014</t>
  </si>
  <si>
    <t>Распоряжение Правительства УР №760-р от 13.10.2014 Соглашение №130 от 16.10.2014 года</t>
  </si>
  <si>
    <t xml:space="preserve">Распоряжение Правительства УР №298-р от 12.05.2014  Соглашение №4 от 15.05.2014 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</si>
  <si>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</si>
  <si>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</si>
  <si>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</si>
  <si>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</si>
  <si>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Муниципальный котракт №0113300001515000067-0186699-01</t>
  </si>
  <si>
    <t>на цели,определенные ст.103 Бюджетного Кодекса РФ</t>
  </si>
  <si>
    <t>Распоряжение Правительства УР №1293-р от 21.12.2015 Соглашение №113 от 29.12.2015 года</t>
  </si>
  <si>
    <t>АКБ "Ижкомбанк"</t>
  </si>
  <si>
    <t xml:space="preserve"> из бюджета Удмуртской Республики, в кредитных и прочих организациях по состоянию на 1 апреля 2016 г.</t>
  </si>
  <si>
    <t>по муниципальным ценным бумагам по состоянию на 1 апреля 2016 г.</t>
  </si>
  <si>
    <t>по состоянию на 1 апреля 2016 г.</t>
  </si>
  <si>
    <t>муниципального образования "Юкаменский район  по состоянию на 1 апреля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</si>
</sst>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20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0" fillId="0" borderId="3" xfId="0" applyNumberForma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3" fontId="0" fillId="0" borderId="3" xfId="0" applyNumberForma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183" fontId="0" fillId="0" borderId="3" xfId="0" applyNumberFormat="1" applyBorder="1" applyAlignment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39" fontId="3" fillId="0" borderId="23" xfId="0" applyNumberFormat="1" applyFont="1" applyBorder="1" applyAlignment="1">
      <alignment horizontal="right"/>
    </xf>
    <xf numFmtId="39" fontId="3" fillId="0" borderId="23" xfId="0" applyNumberFormat="1" applyFont="1" applyBorder="1" applyAlignment="1">
      <alignment/>
    </xf>
    <xf numFmtId="39" fontId="3" fillId="0" borderId="21" xfId="0" applyNumberFormat="1" applyFont="1" applyBorder="1" applyAlignment="1">
      <alignment/>
    </xf>
    <xf numFmtId="39" fontId="3" fillId="0" borderId="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39" fontId="4" fillId="0" borderId="9" xfId="0" applyNumberFormat="1" applyFont="1" applyBorder="1" applyAlignment="1">
      <alignment horizontal="right"/>
    </xf>
    <xf numFmtId="180" fontId="10" fillId="0" borderId="3" xfId="0" applyNumberFormat="1" applyFont="1" applyBorder="1" applyAlignment="1">
      <alignment/>
    </xf>
    <xf numFmtId="180" fontId="11" fillId="0" borderId="20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183" fontId="10" fillId="0" borderId="3" xfId="0" applyNumberFormat="1" applyFont="1" applyBorder="1" applyAlignment="1">
      <alignment/>
    </xf>
    <xf numFmtId="1" fontId="4" fillId="0" borderId="17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80" fontId="11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view="pageBreakPreview" zoomScale="50" zoomScaleSheetLayoutView="5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29" sqref="F29"/>
    </sheetView>
  </sheetViews>
  <sheetFormatPr defaultColWidth="9.00390625" defaultRowHeight="12.75"/>
  <cols>
    <col min="1" max="1" width="4.25390625" style="1" customWidth="1"/>
    <col min="2" max="2" width="32.87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2.375" style="1" customWidth="1"/>
    <col min="8" max="8" width="5.375" style="1" customWidth="1"/>
    <col min="9" max="9" width="6.00390625" style="1" customWidth="1"/>
    <col min="10" max="10" width="10.25390625" style="1" customWidth="1"/>
    <col min="11" max="11" width="22.75390625" style="1" customWidth="1"/>
    <col min="12" max="12" width="11.00390625" style="1" customWidth="1"/>
    <col min="13" max="13" width="20.25390625" style="1" customWidth="1"/>
    <col min="14" max="14" width="18.375" style="1" customWidth="1"/>
    <col min="15" max="15" width="9.375" style="1" customWidth="1"/>
    <col min="16" max="16" width="6.75390625" style="1" customWidth="1"/>
    <col min="17" max="18" width="7.75390625" style="1" customWidth="1"/>
    <col min="19" max="19" width="22.125" style="1" customWidth="1"/>
    <col min="20" max="20" width="8.125" style="1" customWidth="1"/>
    <col min="21" max="21" width="6.875" style="1" customWidth="1"/>
    <col min="22" max="22" width="4.125" style="1" customWidth="1"/>
    <col min="23" max="24" width="4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33" t="s">
        <v>52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34" t="s">
        <v>67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34" t="s">
        <v>120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6" t="s">
        <v>2</v>
      </c>
      <c r="B8" s="125" t="s">
        <v>25</v>
      </c>
      <c r="C8" s="125" t="s">
        <v>20</v>
      </c>
      <c r="D8" s="125" t="s">
        <v>19</v>
      </c>
      <c r="E8" s="125" t="s">
        <v>21</v>
      </c>
      <c r="F8" s="125" t="s">
        <v>22</v>
      </c>
      <c r="G8" s="125" t="s">
        <v>31</v>
      </c>
      <c r="H8" s="125"/>
      <c r="I8" s="125"/>
      <c r="J8" s="125" t="s">
        <v>27</v>
      </c>
      <c r="K8" s="125" t="s">
        <v>29</v>
      </c>
      <c r="L8" s="125"/>
      <c r="M8" s="125" t="s">
        <v>32</v>
      </c>
      <c r="N8" s="125"/>
      <c r="O8" s="125"/>
      <c r="P8" s="127" t="s">
        <v>28</v>
      </c>
      <c r="Q8" s="128"/>
      <c r="R8" s="129"/>
      <c r="S8" s="125" t="s">
        <v>30</v>
      </c>
      <c r="T8" s="125"/>
      <c r="U8" s="125"/>
      <c r="V8" s="127" t="s">
        <v>26</v>
      </c>
      <c r="W8" s="128"/>
      <c r="X8" s="13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96" customHeight="1" thickBot="1">
      <c r="A9" s="137"/>
      <c r="B9" s="126"/>
      <c r="C9" s="126"/>
      <c r="D9" s="126"/>
      <c r="E9" s="126"/>
      <c r="F9" s="126"/>
      <c r="G9" s="105" t="s">
        <v>23</v>
      </c>
      <c r="H9" s="105" t="s">
        <v>1</v>
      </c>
      <c r="I9" s="105" t="s">
        <v>24</v>
      </c>
      <c r="J9" s="126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0" t="s">
        <v>70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109</v>
      </c>
      <c r="C13" s="62" t="s">
        <v>81</v>
      </c>
      <c r="D13" s="62" t="s">
        <v>82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/>
      <c r="U13" s="103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65.25" customHeight="1">
      <c r="A14" s="9"/>
      <c r="B14" s="62" t="s">
        <v>102</v>
      </c>
      <c r="C14" s="62" t="s">
        <v>81</v>
      </c>
      <c r="D14" s="62" t="s">
        <v>103</v>
      </c>
      <c r="E14" s="63">
        <v>41606</v>
      </c>
      <c r="F14" s="63">
        <v>42675</v>
      </c>
      <c r="G14" s="101">
        <v>12093000</v>
      </c>
      <c r="H14" s="101"/>
      <c r="I14" s="101"/>
      <c r="J14" s="101"/>
      <c r="K14" s="101">
        <v>24810</v>
      </c>
      <c r="L14" s="101"/>
      <c r="M14" s="101"/>
      <c r="N14" s="101">
        <v>24810</v>
      </c>
      <c r="O14" s="101"/>
      <c r="P14" s="101"/>
      <c r="Q14" s="101"/>
      <c r="R14" s="101"/>
      <c r="S14" s="101">
        <f aca="true" t="shared" si="0" ref="S14:S23">G14+J14-M14</f>
        <v>12093000</v>
      </c>
      <c r="T14" s="103">
        <f aca="true" t="shared" si="1" ref="T14:T19">H14+K14-N14</f>
        <v>0</v>
      </c>
      <c r="U14" s="109">
        <f aca="true" t="shared" si="2" ref="U14:U19"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9"/>
      <c r="B15" s="62" t="s">
        <v>104</v>
      </c>
      <c r="C15" s="62" t="s">
        <v>81</v>
      </c>
      <c r="D15" s="62" t="s">
        <v>103</v>
      </c>
      <c r="E15" s="63">
        <v>41624</v>
      </c>
      <c r="F15" s="63">
        <v>42705</v>
      </c>
      <c r="G15" s="101">
        <v>2172000</v>
      </c>
      <c r="H15" s="101"/>
      <c r="I15" s="101"/>
      <c r="J15" s="101"/>
      <c r="K15" s="101">
        <v>4456.07</v>
      </c>
      <c r="L15" s="101"/>
      <c r="M15" s="101"/>
      <c r="N15" s="101">
        <v>4456.07</v>
      </c>
      <c r="O15" s="101"/>
      <c r="P15" s="101"/>
      <c r="Q15" s="101"/>
      <c r="R15" s="101"/>
      <c r="S15" s="101">
        <f t="shared" si="0"/>
        <v>2172000</v>
      </c>
      <c r="T15" s="103">
        <f t="shared" si="1"/>
        <v>0</v>
      </c>
      <c r="U15" s="109">
        <f t="shared" si="2"/>
        <v>0</v>
      </c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2.25" customHeight="1">
      <c r="A16" s="9"/>
      <c r="B16" s="62" t="s">
        <v>111</v>
      </c>
      <c r="C16" s="62" t="s">
        <v>81</v>
      </c>
      <c r="D16" s="62" t="s">
        <v>105</v>
      </c>
      <c r="E16" s="63">
        <v>41774</v>
      </c>
      <c r="F16" s="63">
        <v>42856</v>
      </c>
      <c r="G16" s="101">
        <v>2755800</v>
      </c>
      <c r="H16" s="101"/>
      <c r="I16" s="101"/>
      <c r="J16" s="101"/>
      <c r="K16" s="101">
        <v>5653.79</v>
      </c>
      <c r="L16" s="101"/>
      <c r="M16" s="101"/>
      <c r="N16" s="101">
        <v>5653.79</v>
      </c>
      <c r="O16" s="101"/>
      <c r="P16" s="101"/>
      <c r="Q16" s="101"/>
      <c r="R16" s="101"/>
      <c r="S16" s="101">
        <f t="shared" si="0"/>
        <v>2755800</v>
      </c>
      <c r="T16" s="103">
        <f t="shared" si="1"/>
        <v>0</v>
      </c>
      <c r="U16" s="109">
        <f t="shared" si="2"/>
        <v>0</v>
      </c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63.75" customHeight="1">
      <c r="A17" s="9"/>
      <c r="B17" s="62" t="s">
        <v>107</v>
      </c>
      <c r="C17" s="62" t="s">
        <v>81</v>
      </c>
      <c r="D17" s="62" t="s">
        <v>105</v>
      </c>
      <c r="E17" s="63">
        <v>41809</v>
      </c>
      <c r="F17" s="63">
        <v>42856</v>
      </c>
      <c r="G17" s="101">
        <v>18970000</v>
      </c>
      <c r="H17" s="101"/>
      <c r="I17" s="101"/>
      <c r="J17" s="101"/>
      <c r="K17" s="101">
        <v>38918.86</v>
      </c>
      <c r="L17" s="101"/>
      <c r="M17" s="101"/>
      <c r="N17" s="101">
        <v>38918.86</v>
      </c>
      <c r="O17" s="101"/>
      <c r="P17" s="101"/>
      <c r="Q17" s="101"/>
      <c r="R17" s="101"/>
      <c r="S17" s="101">
        <f t="shared" si="0"/>
        <v>18970000</v>
      </c>
      <c r="T17" s="103">
        <f t="shared" si="1"/>
        <v>0</v>
      </c>
      <c r="U17" s="109">
        <f t="shared" si="2"/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65.25" customHeight="1">
      <c r="A18" s="108"/>
      <c r="B18" s="62" t="s">
        <v>108</v>
      </c>
      <c r="C18" s="62" t="s">
        <v>81</v>
      </c>
      <c r="D18" s="62" t="s">
        <v>105</v>
      </c>
      <c r="E18" s="63">
        <v>41855</v>
      </c>
      <c r="F18" s="63">
        <v>42856</v>
      </c>
      <c r="G18" s="101">
        <v>4842900</v>
      </c>
      <c r="H18" s="101"/>
      <c r="I18" s="101"/>
      <c r="J18" s="101"/>
      <c r="K18" s="101">
        <v>9935.7</v>
      </c>
      <c r="L18" s="101"/>
      <c r="M18" s="101"/>
      <c r="N18" s="101">
        <v>9935.7</v>
      </c>
      <c r="O18" s="101"/>
      <c r="P18" s="101"/>
      <c r="Q18" s="101"/>
      <c r="R18" s="101"/>
      <c r="S18" s="101">
        <f t="shared" si="0"/>
        <v>4842900</v>
      </c>
      <c r="T18" s="103">
        <f t="shared" si="1"/>
        <v>0</v>
      </c>
      <c r="U18" s="109">
        <f t="shared" si="2"/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65.25" customHeight="1">
      <c r="A19" s="108"/>
      <c r="B19" s="62" t="s">
        <v>110</v>
      </c>
      <c r="C19" s="62" t="s">
        <v>81</v>
      </c>
      <c r="D19" s="62" t="s">
        <v>105</v>
      </c>
      <c r="E19" s="63">
        <v>41933</v>
      </c>
      <c r="F19" s="63">
        <v>42979</v>
      </c>
      <c r="G19" s="101">
        <v>5000000</v>
      </c>
      <c r="H19" s="101"/>
      <c r="I19" s="101"/>
      <c r="J19" s="101"/>
      <c r="K19" s="101">
        <v>10258</v>
      </c>
      <c r="L19" s="101"/>
      <c r="M19" s="101"/>
      <c r="N19" s="101">
        <v>10258</v>
      </c>
      <c r="O19" s="101"/>
      <c r="P19" s="101"/>
      <c r="Q19" s="101"/>
      <c r="R19" s="101"/>
      <c r="S19" s="101">
        <f t="shared" si="0"/>
        <v>5000000</v>
      </c>
      <c r="T19" s="103">
        <f t="shared" si="1"/>
        <v>0</v>
      </c>
      <c r="U19" s="109">
        <f t="shared" si="2"/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65.25" customHeight="1">
      <c r="A20" s="115"/>
      <c r="B20" s="62" t="s">
        <v>113</v>
      </c>
      <c r="C20" s="62" t="s">
        <v>81</v>
      </c>
      <c r="D20" s="62" t="s">
        <v>112</v>
      </c>
      <c r="E20" s="63">
        <v>42363</v>
      </c>
      <c r="F20" s="63">
        <v>43436</v>
      </c>
      <c r="G20" s="101">
        <v>10687000</v>
      </c>
      <c r="H20" s="101"/>
      <c r="I20" s="101"/>
      <c r="J20" s="101"/>
      <c r="K20" s="101">
        <v>74.61</v>
      </c>
      <c r="L20" s="101"/>
      <c r="M20" s="101"/>
      <c r="N20" s="101">
        <v>74.61</v>
      </c>
      <c r="O20" s="101"/>
      <c r="P20" s="101"/>
      <c r="Q20" s="101"/>
      <c r="R20" s="101"/>
      <c r="S20" s="101">
        <f t="shared" si="0"/>
        <v>10687000</v>
      </c>
      <c r="T20" s="103">
        <v>0</v>
      </c>
      <c r="U20" s="109"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65.25" customHeight="1">
      <c r="A21" s="115"/>
      <c r="B21" s="62" t="s">
        <v>114</v>
      </c>
      <c r="C21" s="62" t="s">
        <v>81</v>
      </c>
      <c r="D21" s="62" t="s">
        <v>112</v>
      </c>
      <c r="E21" s="63">
        <v>42361</v>
      </c>
      <c r="F21" s="63">
        <v>43436</v>
      </c>
      <c r="G21" s="101">
        <v>7100000</v>
      </c>
      <c r="H21" s="101"/>
      <c r="I21" s="101"/>
      <c r="J21" s="101"/>
      <c r="K21" s="101">
        <v>155.62</v>
      </c>
      <c r="L21" s="101"/>
      <c r="M21" s="101"/>
      <c r="N21" s="101">
        <v>155.62</v>
      </c>
      <c r="O21" s="101"/>
      <c r="P21" s="101"/>
      <c r="Q21" s="101"/>
      <c r="R21" s="101"/>
      <c r="S21" s="101">
        <f t="shared" si="0"/>
        <v>7100000</v>
      </c>
      <c r="T21" s="103">
        <v>0</v>
      </c>
      <c r="U21" s="109">
        <v>0</v>
      </c>
      <c r="V21" s="101"/>
      <c r="W21" s="101"/>
      <c r="X21" s="10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65.25" customHeight="1">
      <c r="A22" s="115"/>
      <c r="B22" s="62" t="s">
        <v>115</v>
      </c>
      <c r="C22" s="62" t="s">
        <v>81</v>
      </c>
      <c r="D22" s="62" t="s">
        <v>112</v>
      </c>
      <c r="E22" s="63">
        <v>42366</v>
      </c>
      <c r="F22" s="63">
        <v>43436</v>
      </c>
      <c r="G22" s="101">
        <v>2017900</v>
      </c>
      <c r="H22" s="101"/>
      <c r="I22" s="101"/>
      <c r="J22" s="101"/>
      <c r="K22" s="101">
        <v>16.59</v>
      </c>
      <c r="L22" s="101"/>
      <c r="M22" s="101"/>
      <c r="N22" s="101">
        <v>16.59</v>
      </c>
      <c r="O22" s="101"/>
      <c r="P22" s="101"/>
      <c r="Q22" s="101"/>
      <c r="R22" s="101"/>
      <c r="S22" s="101">
        <f t="shared" si="0"/>
        <v>2017900</v>
      </c>
      <c r="T22" s="103">
        <v>0</v>
      </c>
      <c r="U22" s="109">
        <v>0</v>
      </c>
      <c r="V22" s="101"/>
      <c r="W22" s="101"/>
      <c r="X22" s="10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65.25" customHeight="1">
      <c r="A23" s="115"/>
      <c r="B23" s="62" t="s">
        <v>118</v>
      </c>
      <c r="C23" s="62" t="s">
        <v>81</v>
      </c>
      <c r="D23" s="62" t="s">
        <v>112</v>
      </c>
      <c r="E23" s="63">
        <v>42367</v>
      </c>
      <c r="F23" s="63">
        <v>43436</v>
      </c>
      <c r="G23" s="101">
        <v>1693257</v>
      </c>
      <c r="H23" s="101"/>
      <c r="I23" s="101"/>
      <c r="J23" s="101"/>
      <c r="K23" s="101">
        <v>9.28</v>
      </c>
      <c r="L23" s="101"/>
      <c r="M23" s="101"/>
      <c r="N23" s="101">
        <v>9.28</v>
      </c>
      <c r="O23" s="101"/>
      <c r="P23" s="101"/>
      <c r="Q23" s="101"/>
      <c r="R23" s="101"/>
      <c r="S23" s="101">
        <f t="shared" si="0"/>
        <v>1693257</v>
      </c>
      <c r="T23" s="103">
        <v>0</v>
      </c>
      <c r="U23" s="109">
        <v>0</v>
      </c>
      <c r="V23" s="101"/>
      <c r="W23" s="101"/>
      <c r="X23" s="10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55" t="s">
        <v>106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113"/>
      <c r="V24" s="56"/>
      <c r="W24" s="56"/>
      <c r="X24" s="5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2.75" customHeight="1">
      <c r="A25" s="8"/>
      <c r="B25" s="62"/>
      <c r="C25" s="9"/>
      <c r="D25" s="62"/>
      <c r="E25" s="63"/>
      <c r="F25" s="63"/>
      <c r="G25" s="9"/>
      <c r="H25" s="9"/>
      <c r="I25" s="9"/>
      <c r="J25" s="9"/>
      <c r="K25" s="66"/>
      <c r="L25" s="9"/>
      <c r="M25" s="9"/>
      <c r="N25" s="9"/>
      <c r="O25" s="9"/>
      <c r="P25" s="9"/>
      <c r="Q25" s="9"/>
      <c r="R25" s="9"/>
      <c r="S25" s="9"/>
      <c r="T25" s="9"/>
      <c r="U25" s="114"/>
      <c r="V25" s="9"/>
      <c r="W25" s="9"/>
      <c r="X25" s="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>
      <c r="A26" s="64" t="s">
        <v>71</v>
      </c>
      <c r="B26" s="53"/>
      <c r="C26" s="53"/>
      <c r="D26" s="53"/>
      <c r="E26" s="53"/>
      <c r="F26" s="53"/>
      <c r="G26" s="101">
        <f>G13+G14+G15+G16+G17+G18+G19+G20+G21+G22+G23</f>
        <v>76931857</v>
      </c>
      <c r="H26" s="112">
        <v>0</v>
      </c>
      <c r="I26" s="112">
        <v>0</v>
      </c>
      <c r="J26" s="101">
        <f aca="true" t="shared" si="3" ref="J26:O26">J13+J14+J15+J16+J17+J18+J19+J20+J21+J22+J23</f>
        <v>0</v>
      </c>
      <c r="K26" s="101">
        <f t="shared" si="3"/>
        <v>94288.51999999999</v>
      </c>
      <c r="L26" s="101">
        <f t="shared" si="3"/>
        <v>0</v>
      </c>
      <c r="M26" s="101">
        <f t="shared" si="3"/>
        <v>0</v>
      </c>
      <c r="N26" s="101">
        <f t="shared" si="3"/>
        <v>94288.51999999999</v>
      </c>
      <c r="O26" s="101">
        <f t="shared" si="3"/>
        <v>0</v>
      </c>
      <c r="P26" s="112">
        <f aca="true" t="shared" si="4" ref="P26:U26">P13+P14+P15+P16+P17+P18+P19+P20+P21+P22+P23</f>
        <v>0</v>
      </c>
      <c r="Q26" s="112">
        <f t="shared" si="4"/>
        <v>0</v>
      </c>
      <c r="R26" s="112">
        <f t="shared" si="4"/>
        <v>0</v>
      </c>
      <c r="S26" s="101">
        <f>S13+S14+S15+S16+S17+S18+S19+S20+S21+S22+S23</f>
        <v>76931857</v>
      </c>
      <c r="T26" s="112">
        <f t="shared" si="4"/>
        <v>0</v>
      </c>
      <c r="U26" s="112">
        <f t="shared" si="4"/>
        <v>0</v>
      </c>
      <c r="V26" s="9">
        <v>0</v>
      </c>
      <c r="W26" s="9">
        <v>0</v>
      </c>
      <c r="X26" s="19"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124" t="s">
        <v>72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75.75">
      <c r="A28" s="116"/>
      <c r="B28" s="118" t="s">
        <v>116</v>
      </c>
      <c r="C28" s="118" t="s">
        <v>119</v>
      </c>
      <c r="D28" s="118" t="s">
        <v>117</v>
      </c>
      <c r="E28" s="117">
        <v>42359</v>
      </c>
      <c r="F28" s="117">
        <v>42418</v>
      </c>
      <c r="G28" s="119">
        <v>2000000</v>
      </c>
      <c r="H28" s="116"/>
      <c r="I28" s="116"/>
      <c r="J28" s="101">
        <v>0</v>
      </c>
      <c r="K28" s="120">
        <v>51288.55</v>
      </c>
      <c r="L28" s="119"/>
      <c r="M28" s="119">
        <v>2000000</v>
      </c>
      <c r="N28" s="120">
        <v>51288.55</v>
      </c>
      <c r="O28" s="116"/>
      <c r="P28" s="116"/>
      <c r="Q28" s="116"/>
      <c r="R28" s="116"/>
      <c r="S28" s="101">
        <f>G28+J28-M28</f>
        <v>0</v>
      </c>
      <c r="T28" s="103">
        <v>0</v>
      </c>
      <c r="U28" s="109">
        <f>L28-O28</f>
        <v>0</v>
      </c>
      <c r="V28" s="116"/>
      <c r="W28" s="116"/>
      <c r="X28" s="11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8">
      <c r="A29" s="20" t="s">
        <v>71</v>
      </c>
      <c r="B29" s="9"/>
      <c r="C29" s="9"/>
      <c r="D29" s="9"/>
      <c r="E29" s="9"/>
      <c r="F29" s="9"/>
      <c r="G29" s="121">
        <f>G28</f>
        <v>2000000</v>
      </c>
      <c r="H29" s="9">
        <v>0</v>
      </c>
      <c r="I29" s="9">
        <v>0</v>
      </c>
      <c r="J29" s="9">
        <v>0</v>
      </c>
      <c r="K29" s="121">
        <f>K28</f>
        <v>51288.55</v>
      </c>
      <c r="L29" s="9">
        <v>0</v>
      </c>
      <c r="M29" s="121">
        <f>M28</f>
        <v>2000000</v>
      </c>
      <c r="N29" s="121">
        <f>N28</f>
        <v>51288.55</v>
      </c>
      <c r="O29" s="9">
        <v>0</v>
      </c>
      <c r="P29" s="9">
        <v>0</v>
      </c>
      <c r="Q29" s="9">
        <v>0</v>
      </c>
      <c r="R29" s="9">
        <v>0</v>
      </c>
      <c r="S29" s="121">
        <f>S28</f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124" t="s">
        <v>73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 customHeight="1" thickBot="1">
      <c r="A31" s="20" t="s">
        <v>71</v>
      </c>
      <c r="B31" s="9"/>
      <c r="C31" s="9"/>
      <c r="D31" s="9"/>
      <c r="E31" s="9"/>
      <c r="F31" s="9"/>
      <c r="G31" s="9">
        <v>0</v>
      </c>
      <c r="H31" s="9">
        <v>0</v>
      </c>
      <c r="I31" s="9">
        <v>0</v>
      </c>
      <c r="J31" s="104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8.75" thickBot="1">
      <c r="A32" s="52" t="s">
        <v>48</v>
      </c>
      <c r="B32" s="65"/>
      <c r="C32" s="65"/>
      <c r="D32" s="65"/>
      <c r="E32" s="65"/>
      <c r="F32" s="65"/>
      <c r="G32" s="102">
        <f>G26+G29</f>
        <v>78931857</v>
      </c>
      <c r="H32" s="104">
        <f aca="true" t="shared" si="5" ref="H32:R32">H26</f>
        <v>0</v>
      </c>
      <c r="I32" s="104">
        <f t="shared" si="5"/>
        <v>0</v>
      </c>
      <c r="J32" s="102">
        <f>J26+J28</f>
        <v>0</v>
      </c>
      <c r="K32" s="102">
        <f>K26+K29</f>
        <v>145577.07</v>
      </c>
      <c r="L32" s="102">
        <f t="shared" si="5"/>
        <v>0</v>
      </c>
      <c r="M32" s="102">
        <f>M26+M29</f>
        <v>2000000</v>
      </c>
      <c r="N32" s="102">
        <f>N26+N29</f>
        <v>145577.07</v>
      </c>
      <c r="O32" s="111">
        <f t="shared" si="5"/>
        <v>0</v>
      </c>
      <c r="P32" s="109">
        <f>P18+P19+P24+P25+P26+P27+P29</f>
        <v>0</v>
      </c>
      <c r="Q32" s="110">
        <f t="shared" si="5"/>
        <v>0</v>
      </c>
      <c r="R32" s="110">
        <f t="shared" si="5"/>
        <v>0</v>
      </c>
      <c r="S32" s="102">
        <f>S26+S29</f>
        <v>76931857</v>
      </c>
      <c r="T32" s="103">
        <v>0</v>
      </c>
      <c r="U32" s="109">
        <f>L32-O32</f>
        <v>0</v>
      </c>
      <c r="V32" s="9">
        <v>0</v>
      </c>
      <c r="W32" s="9">
        <v>0</v>
      </c>
      <c r="X32" s="9">
        <v>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 t="s">
        <v>92</v>
      </c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93</v>
      </c>
      <c r="B36" s="3"/>
      <c r="C36" s="11"/>
      <c r="D36" s="3"/>
      <c r="E36" s="3"/>
      <c r="F36" s="3"/>
      <c r="G36" s="3"/>
      <c r="H36" s="3" t="s">
        <v>94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9.75" customHeight="1">
      <c r="A37" s="3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 t="s">
        <v>83</v>
      </c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 t="s">
        <v>84</v>
      </c>
      <c r="B39" s="3"/>
      <c r="C39" s="11"/>
      <c r="D39" s="3"/>
      <c r="E39" s="3"/>
      <c r="F39" s="3"/>
      <c r="G39" s="3"/>
      <c r="H39" s="3" t="s">
        <v>100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</sheetData>
  <mergeCells count="19"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  <mergeCell ref="A27:X27"/>
    <mergeCell ref="A30:X30"/>
    <mergeCell ref="C8:C9"/>
    <mergeCell ref="P8:R8"/>
    <mergeCell ref="G8:I8"/>
    <mergeCell ref="J8:J9"/>
    <mergeCell ref="K8:L8"/>
    <mergeCell ref="M8:O8"/>
    <mergeCell ref="A11:X11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D32" sqref="D32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34" t="s">
        <v>66</v>
      </c>
      <c r="B6" s="134"/>
      <c r="C6" s="134"/>
      <c r="D6" s="134"/>
      <c r="E6" s="134"/>
      <c r="F6" s="134"/>
      <c r="G6" s="134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34" t="s">
        <v>121</v>
      </c>
      <c r="B7" s="134"/>
      <c r="C7" s="134"/>
      <c r="D7" s="134"/>
      <c r="E7" s="134"/>
      <c r="F7" s="134"/>
      <c r="G7" s="134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96</v>
      </c>
      <c r="B21" s="3"/>
      <c r="C21" s="3"/>
      <c r="D21" s="3"/>
      <c r="E21" s="3"/>
      <c r="F21" s="3" t="s">
        <v>97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84</v>
      </c>
      <c r="B26" s="3"/>
      <c r="C26" s="3"/>
      <c r="D26" s="3"/>
      <c r="E26" s="3"/>
      <c r="F26" s="3" t="s">
        <v>101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workbookViewId="0" topLeftCell="A6">
      <pane ySplit="10" topLeftCell="BM19" activePane="bottomLeft" state="frozen"/>
      <selection pane="topLeft" activeCell="A6" sqref="A6"/>
      <selection pane="bottomLeft" activeCell="F10" sqref="F10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38" t="s">
        <v>78</v>
      </c>
      <c r="O2" s="138"/>
      <c r="P2" s="138"/>
      <c r="Q2" s="138"/>
      <c r="R2" s="138"/>
    </row>
    <row r="3" spans="14:18" ht="12.75">
      <c r="N3" s="138" t="s">
        <v>79</v>
      </c>
      <c r="O3" s="138"/>
      <c r="P3" s="138"/>
      <c r="Q3" s="138"/>
      <c r="R3" s="138"/>
    </row>
    <row r="4" spans="14:18" ht="12.75">
      <c r="N4" s="138" t="s">
        <v>57</v>
      </c>
      <c r="O4" s="138"/>
      <c r="P4" s="138"/>
      <c r="Q4" s="138"/>
      <c r="R4" s="138"/>
    </row>
    <row r="5" spans="14:18" ht="12.75">
      <c r="N5" s="138" t="s">
        <v>55</v>
      </c>
      <c r="O5" s="138"/>
      <c r="P5" s="138"/>
      <c r="Q5" s="138"/>
      <c r="R5" s="138"/>
    </row>
    <row r="7" spans="2:18" ht="15">
      <c r="B7" s="43"/>
      <c r="C7" s="43"/>
      <c r="D7" s="43"/>
      <c r="E7" s="139" t="s">
        <v>52</v>
      </c>
      <c r="F7" s="139"/>
      <c r="G7" s="139"/>
      <c r="H7" s="139"/>
      <c r="I7" s="139"/>
      <c r="J7" s="139"/>
      <c r="K7" s="139"/>
      <c r="L7" s="139"/>
      <c r="M7" s="139"/>
      <c r="N7" s="139"/>
      <c r="O7" s="43"/>
      <c r="P7" s="43"/>
      <c r="Q7" s="43"/>
      <c r="R7" s="43"/>
    </row>
    <row r="8" spans="2:18" ht="15">
      <c r="B8" s="139" t="s">
        <v>65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</row>
    <row r="9" spans="2:18" ht="15">
      <c r="B9" s="43"/>
      <c r="C9" s="43"/>
      <c r="D9" s="43"/>
      <c r="E9" s="43"/>
      <c r="F9" s="139" t="s">
        <v>122</v>
      </c>
      <c r="G9" s="139"/>
      <c r="H9" s="139"/>
      <c r="I9" s="139"/>
      <c r="J9" s="139"/>
      <c r="K9" s="139"/>
      <c r="L9" s="139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22" t="s">
        <v>2</v>
      </c>
      <c r="B12" s="140" t="s">
        <v>33</v>
      </c>
      <c r="C12" s="140" t="s">
        <v>75</v>
      </c>
      <c r="D12" s="140" t="s">
        <v>74</v>
      </c>
      <c r="E12" s="140" t="s">
        <v>34</v>
      </c>
      <c r="F12" s="140" t="s">
        <v>35</v>
      </c>
      <c r="G12" s="142" t="s">
        <v>5</v>
      </c>
      <c r="H12" s="143"/>
      <c r="I12" s="144" t="s">
        <v>36</v>
      </c>
      <c r="J12" s="144" t="s">
        <v>37</v>
      </c>
      <c r="K12" s="142" t="s">
        <v>10</v>
      </c>
      <c r="L12" s="146"/>
      <c r="M12" s="143"/>
      <c r="N12" s="147" t="s">
        <v>11</v>
      </c>
      <c r="O12" s="148"/>
      <c r="P12" s="149" t="s">
        <v>76</v>
      </c>
      <c r="Q12" s="149"/>
      <c r="R12" s="15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23"/>
      <c r="B13" s="141"/>
      <c r="C13" s="141"/>
      <c r="D13" s="141"/>
      <c r="E13" s="141"/>
      <c r="F13" s="141"/>
      <c r="G13" s="151" t="s">
        <v>12</v>
      </c>
      <c r="H13" s="151" t="s">
        <v>13</v>
      </c>
      <c r="I13" s="145"/>
      <c r="J13" s="145"/>
      <c r="K13" s="152" t="s">
        <v>14</v>
      </c>
      <c r="L13" s="153"/>
      <c r="M13" s="151" t="s">
        <v>15</v>
      </c>
      <c r="N13" s="151" t="s">
        <v>12</v>
      </c>
      <c r="O13" s="154" t="s">
        <v>13</v>
      </c>
      <c r="P13" s="151" t="s">
        <v>77</v>
      </c>
      <c r="Q13" s="151" t="s">
        <v>1</v>
      </c>
      <c r="R13" s="157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23"/>
      <c r="B14" s="141"/>
      <c r="C14" s="141"/>
      <c r="D14" s="141"/>
      <c r="E14" s="141"/>
      <c r="F14" s="141"/>
      <c r="G14" s="141"/>
      <c r="H14" s="141"/>
      <c r="I14" s="145"/>
      <c r="J14" s="145"/>
      <c r="K14" s="88" t="s">
        <v>16</v>
      </c>
      <c r="L14" s="87" t="s">
        <v>17</v>
      </c>
      <c r="M14" s="141"/>
      <c r="N14" s="141"/>
      <c r="O14" s="155"/>
      <c r="P14" s="156"/>
      <c r="Q14" s="141"/>
      <c r="R14" s="158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95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98</v>
      </c>
      <c r="B21" s="3"/>
      <c r="C21" s="11"/>
      <c r="D21" s="3"/>
      <c r="E21" s="3"/>
      <c r="F21" s="3"/>
      <c r="G21" s="3" t="s">
        <v>94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85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84</v>
      </c>
      <c r="B25" s="3"/>
      <c r="C25" s="11"/>
      <c r="D25" s="3"/>
      <c r="E25" s="3"/>
      <c r="F25" s="3"/>
      <c r="G25" s="3" t="s">
        <v>100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mergeCells count="28">
    <mergeCell ref="P12:R12"/>
    <mergeCell ref="G13:G14"/>
    <mergeCell ref="H13:H14"/>
    <mergeCell ref="K13:L13"/>
    <mergeCell ref="M13:M14"/>
    <mergeCell ref="N13:N14"/>
    <mergeCell ref="O13:O14"/>
    <mergeCell ref="P13:P14"/>
    <mergeCell ref="Q13:Q14"/>
    <mergeCell ref="R13:R14"/>
    <mergeCell ref="I12:I14"/>
    <mergeCell ref="J12:J14"/>
    <mergeCell ref="K12:M12"/>
    <mergeCell ref="N12:O12"/>
    <mergeCell ref="E7:N7"/>
    <mergeCell ref="B8:R8"/>
    <mergeCell ref="F9:L9"/>
    <mergeCell ref="A12:A14"/>
    <mergeCell ref="B12:B14"/>
    <mergeCell ref="C12:C14"/>
    <mergeCell ref="D12:D14"/>
    <mergeCell ref="E12:E14"/>
    <mergeCell ref="F12:F14"/>
    <mergeCell ref="G12:H12"/>
    <mergeCell ref="N2:R2"/>
    <mergeCell ref="N3:R3"/>
    <mergeCell ref="N4:R4"/>
    <mergeCell ref="N5:R5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75" zoomScaleSheetLayoutView="75" workbookViewId="0" topLeftCell="A10">
      <selection activeCell="G16" sqref="G16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5.75390625" style="0" customWidth="1"/>
    <col min="16" max="16" width="13.375" style="0" customWidth="1"/>
    <col min="17" max="17" width="10.1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33" t="s">
        <v>52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s="3" customFormat="1" ht="15.75">
      <c r="A6" s="134" t="s">
        <v>51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s="3" customFormat="1" ht="15.75">
      <c r="A7" s="134" t="s">
        <v>123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59" t="s">
        <v>2</v>
      </c>
      <c r="B10" s="159" t="s">
        <v>39</v>
      </c>
      <c r="C10" s="159" t="s">
        <v>18</v>
      </c>
      <c r="D10" s="159" t="s">
        <v>38</v>
      </c>
      <c r="E10" s="159" t="s">
        <v>19</v>
      </c>
      <c r="F10" s="159" t="s">
        <v>40</v>
      </c>
      <c r="G10" s="159"/>
      <c r="H10" s="159"/>
      <c r="I10" s="159" t="s">
        <v>49</v>
      </c>
      <c r="J10" s="159" t="s">
        <v>29</v>
      </c>
      <c r="K10" s="159"/>
      <c r="L10" s="159" t="s">
        <v>32</v>
      </c>
      <c r="M10" s="159"/>
      <c r="N10" s="159"/>
      <c r="O10" s="159" t="s">
        <v>68</v>
      </c>
      <c r="P10" s="159"/>
      <c r="Q10" s="159"/>
      <c r="R10" s="159" t="s">
        <v>11</v>
      </c>
      <c r="S10" s="159"/>
      <c r="T10" s="159"/>
      <c r="U10" s="159"/>
    </row>
    <row r="11" spans="1:21" ht="74.25" customHeight="1">
      <c r="A11" s="159"/>
      <c r="B11" s="159"/>
      <c r="C11" s="159"/>
      <c r="D11" s="159"/>
      <c r="E11" s="159"/>
      <c r="F11" s="29" t="s">
        <v>43</v>
      </c>
      <c r="G11" s="29" t="s">
        <v>41</v>
      </c>
      <c r="H11" s="29" t="s">
        <v>42</v>
      </c>
      <c r="I11" s="159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80</v>
      </c>
      <c r="C14" s="76" t="s">
        <v>90</v>
      </c>
      <c r="D14" s="76" t="s">
        <v>60</v>
      </c>
      <c r="E14" s="31"/>
      <c r="F14" s="71">
        <v>148964.19</v>
      </c>
      <c r="G14" s="71">
        <v>0</v>
      </c>
      <c r="H14" s="71">
        <v>0</v>
      </c>
      <c r="I14" s="77">
        <v>0</v>
      </c>
      <c r="J14" s="71">
        <v>0</v>
      </c>
      <c r="K14" s="77">
        <v>0</v>
      </c>
      <c r="L14" s="71"/>
      <c r="M14" s="71"/>
      <c r="N14" s="71"/>
      <c r="O14" s="71"/>
      <c r="P14" s="71">
        <v>0</v>
      </c>
      <c r="Q14" s="71">
        <v>0</v>
      </c>
      <c r="R14" s="71">
        <f>S14+T14+U14</f>
        <v>148964.19</v>
      </c>
      <c r="S14" s="71">
        <f>F14+I14-L14-O14</f>
        <v>148964.19</v>
      </c>
      <c r="T14" s="71">
        <v>0</v>
      </c>
      <c r="U14" s="71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148964.19</v>
      </c>
      <c r="G15" s="72">
        <v>0</v>
      </c>
      <c r="H15" s="72">
        <v>0</v>
      </c>
      <c r="I15" s="78">
        <v>0</v>
      </c>
      <c r="J15" s="72">
        <v>0</v>
      </c>
      <c r="K15" s="78">
        <v>0</v>
      </c>
      <c r="L15" s="72">
        <f>L14</f>
        <v>0</v>
      </c>
      <c r="M15" s="72">
        <f>M14</f>
        <v>0</v>
      </c>
      <c r="N15" s="72">
        <f>N14</f>
        <v>0</v>
      </c>
      <c r="O15" s="72">
        <f>O14</f>
        <v>0</v>
      </c>
      <c r="P15" s="72">
        <v>0</v>
      </c>
      <c r="Q15" s="72">
        <v>0</v>
      </c>
      <c r="R15" s="72">
        <f>S15+T15+U15</f>
        <v>148964.19</v>
      </c>
      <c r="S15" s="72">
        <f>F15+I15-L15-O15</f>
        <v>148964.19</v>
      </c>
      <c r="T15" s="72">
        <v>0</v>
      </c>
      <c r="U15" s="72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80</v>
      </c>
      <c r="C17" s="76" t="s">
        <v>89</v>
      </c>
      <c r="D17" s="76" t="s">
        <v>60</v>
      </c>
      <c r="E17" s="31" t="s">
        <v>61</v>
      </c>
      <c r="F17" s="71">
        <v>514170.98</v>
      </c>
      <c r="G17" s="71">
        <v>11205.02</v>
      </c>
      <c r="H17" s="71">
        <v>26.27</v>
      </c>
      <c r="I17" s="77">
        <v>0</v>
      </c>
      <c r="J17" s="71"/>
      <c r="K17" s="77">
        <v>0</v>
      </c>
      <c r="L17" s="71"/>
      <c r="M17" s="71"/>
      <c r="N17" s="71"/>
      <c r="O17" s="71"/>
      <c r="P17" s="71"/>
      <c r="Q17" s="71"/>
      <c r="R17" s="71">
        <f>S17+T17+U17</f>
        <v>525402.27</v>
      </c>
      <c r="S17" s="71">
        <f aca="true" t="shared" si="0" ref="S17:U18">F17+I17-L17-O17</f>
        <v>514170.98</v>
      </c>
      <c r="T17" s="71">
        <f t="shared" si="0"/>
        <v>11205.02</v>
      </c>
      <c r="U17" s="71">
        <f t="shared" si="0"/>
        <v>26.27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1" ref="F18:K18">F17</f>
        <v>514170.98</v>
      </c>
      <c r="G18" s="73">
        <f t="shared" si="1"/>
        <v>11205.02</v>
      </c>
      <c r="H18" s="73">
        <f t="shared" si="1"/>
        <v>26.27</v>
      </c>
      <c r="I18" s="79">
        <f t="shared" si="1"/>
        <v>0</v>
      </c>
      <c r="J18" s="73">
        <f t="shared" si="1"/>
        <v>0</v>
      </c>
      <c r="K18" s="79">
        <f t="shared" si="1"/>
        <v>0</v>
      </c>
      <c r="L18" s="71">
        <f aca="true" t="shared" si="2" ref="L18:Q18">L17</f>
        <v>0</v>
      </c>
      <c r="M18" s="73">
        <f t="shared" si="2"/>
        <v>0</v>
      </c>
      <c r="N18" s="73">
        <f t="shared" si="2"/>
        <v>0</v>
      </c>
      <c r="O18" s="73">
        <f t="shared" si="2"/>
        <v>0</v>
      </c>
      <c r="P18" s="73">
        <f t="shared" si="2"/>
        <v>0</v>
      </c>
      <c r="Q18" s="73">
        <f t="shared" si="2"/>
        <v>0</v>
      </c>
      <c r="R18" s="73">
        <f>S18+T18+U18</f>
        <v>525402.27</v>
      </c>
      <c r="S18" s="71">
        <f t="shared" si="0"/>
        <v>514170.98</v>
      </c>
      <c r="T18" s="73">
        <f t="shared" si="0"/>
        <v>11205.02</v>
      </c>
      <c r="U18" s="73">
        <f t="shared" si="0"/>
        <v>26.27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51.75" customHeight="1">
      <c r="A20" s="31">
        <v>3</v>
      </c>
      <c r="B20" s="34" t="s">
        <v>62</v>
      </c>
      <c r="C20" s="76" t="s">
        <v>91</v>
      </c>
      <c r="D20" s="76" t="s">
        <v>60</v>
      </c>
      <c r="E20" s="76" t="s">
        <v>87</v>
      </c>
      <c r="F20" s="71">
        <v>170100</v>
      </c>
      <c r="G20" s="71">
        <v>72130</v>
      </c>
      <c r="H20" s="71">
        <v>38350</v>
      </c>
      <c r="I20" s="77">
        <v>0</v>
      </c>
      <c r="J20" s="71">
        <v>0</v>
      </c>
      <c r="K20" s="77">
        <v>0</v>
      </c>
      <c r="L20" s="71">
        <v>0</v>
      </c>
      <c r="M20" s="77">
        <v>0</v>
      </c>
      <c r="N20" s="71">
        <v>0</v>
      </c>
      <c r="O20" s="71">
        <v>0</v>
      </c>
      <c r="P20" s="71">
        <v>0</v>
      </c>
      <c r="Q20" s="71">
        <v>0</v>
      </c>
      <c r="R20" s="71">
        <f>S20+T20+U20</f>
        <v>280580</v>
      </c>
      <c r="S20" s="71">
        <v>170100</v>
      </c>
      <c r="T20" s="71">
        <v>72130</v>
      </c>
      <c r="U20" s="71">
        <v>38350</v>
      </c>
    </row>
    <row r="21" spans="1:21" ht="44.25" customHeight="1">
      <c r="A21" s="31">
        <v>4</v>
      </c>
      <c r="B21" s="34" t="s">
        <v>62</v>
      </c>
      <c r="C21" s="76" t="s">
        <v>88</v>
      </c>
      <c r="D21" s="76" t="s">
        <v>60</v>
      </c>
      <c r="E21" s="76" t="s">
        <v>87</v>
      </c>
      <c r="F21" s="71">
        <v>0</v>
      </c>
      <c r="G21" s="71">
        <v>2600</v>
      </c>
      <c r="H21" s="71">
        <v>840</v>
      </c>
      <c r="I21" s="77">
        <v>0</v>
      </c>
      <c r="J21" s="71">
        <v>0</v>
      </c>
      <c r="K21" s="77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f>S21+T21+U21</f>
        <v>3440</v>
      </c>
      <c r="S21" s="71">
        <v>0</v>
      </c>
      <c r="T21" s="71">
        <v>2600</v>
      </c>
      <c r="U21" s="71">
        <v>840</v>
      </c>
    </row>
    <row r="22" spans="1:21" ht="12.75">
      <c r="A22" s="31"/>
      <c r="B22" s="48" t="s">
        <v>45</v>
      </c>
      <c r="C22" s="49"/>
      <c r="D22" s="49"/>
      <c r="E22" s="49"/>
      <c r="F22" s="73">
        <f>F20+F21</f>
        <v>170100</v>
      </c>
      <c r="G22" s="73">
        <f aca="true" t="shared" si="3" ref="G22:U22">G20+G21</f>
        <v>74730</v>
      </c>
      <c r="H22" s="73">
        <f t="shared" si="3"/>
        <v>39190</v>
      </c>
      <c r="I22" s="79">
        <f t="shared" si="3"/>
        <v>0</v>
      </c>
      <c r="J22" s="73">
        <f t="shared" si="3"/>
        <v>0</v>
      </c>
      <c r="K22" s="79">
        <f t="shared" si="3"/>
        <v>0</v>
      </c>
      <c r="L22" s="73">
        <f t="shared" si="3"/>
        <v>0</v>
      </c>
      <c r="M22" s="79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3">
        <f t="shared" si="3"/>
        <v>0</v>
      </c>
      <c r="R22" s="73">
        <f t="shared" si="3"/>
        <v>284020</v>
      </c>
      <c r="S22" s="73">
        <f t="shared" si="3"/>
        <v>170100</v>
      </c>
      <c r="T22" s="73">
        <f t="shared" si="3"/>
        <v>74730</v>
      </c>
      <c r="U22" s="73">
        <f t="shared" si="3"/>
        <v>39190</v>
      </c>
    </row>
    <row r="23" spans="1:21" ht="12.75">
      <c r="A23" s="31"/>
      <c r="B23" s="34"/>
      <c r="C23" s="31"/>
      <c r="D23" s="31"/>
      <c r="E23" s="31"/>
      <c r="F23" s="74"/>
      <c r="G23" s="74"/>
      <c r="H23" s="74"/>
      <c r="I23" s="80"/>
      <c r="J23" s="74"/>
      <c r="K23" s="80"/>
      <c r="L23" s="74"/>
      <c r="M23" s="80"/>
      <c r="N23" s="74"/>
      <c r="O23" s="74"/>
      <c r="P23" s="74"/>
      <c r="Q23" s="74"/>
      <c r="R23" s="74"/>
      <c r="S23" s="74"/>
      <c r="T23" s="74"/>
      <c r="U23" s="74"/>
    </row>
    <row r="24" spans="1:21" ht="12.75">
      <c r="A24" s="33"/>
      <c r="B24" s="51" t="s">
        <v>48</v>
      </c>
      <c r="C24" s="49"/>
      <c r="D24" s="49"/>
      <c r="E24" s="49"/>
      <c r="F24" s="75">
        <f aca="true" t="shared" si="4" ref="F24:U24">F15+F18+F22</f>
        <v>833235.1699999999</v>
      </c>
      <c r="G24" s="75">
        <f t="shared" si="4"/>
        <v>85935.02</v>
      </c>
      <c r="H24" s="75">
        <f t="shared" si="4"/>
        <v>39216.27</v>
      </c>
      <c r="I24" s="81">
        <f t="shared" si="4"/>
        <v>0</v>
      </c>
      <c r="J24" s="75">
        <f t="shared" si="4"/>
        <v>0</v>
      </c>
      <c r="K24" s="81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958386.46</v>
      </c>
      <c r="S24" s="75">
        <f t="shared" si="4"/>
        <v>833235.1699999999</v>
      </c>
      <c r="T24" s="75">
        <f t="shared" si="4"/>
        <v>85935.02</v>
      </c>
      <c r="U24" s="75">
        <f t="shared" si="4"/>
        <v>39216.27</v>
      </c>
    </row>
    <row r="25" spans="1:21" ht="12.75">
      <c r="A25" s="67"/>
      <c r="B25" s="68"/>
      <c r="C25" s="69"/>
      <c r="D25" s="69"/>
      <c r="E25" s="69"/>
      <c r="F25" s="84"/>
      <c r="G25" s="84"/>
      <c r="H25" s="84"/>
      <c r="I25" s="85"/>
      <c r="J25" s="84"/>
      <c r="K25" s="85"/>
      <c r="L25" s="84"/>
      <c r="M25" s="85"/>
      <c r="N25" s="84"/>
      <c r="O25" s="84"/>
      <c r="P25" s="84"/>
      <c r="Q25" s="84"/>
      <c r="R25" s="84"/>
      <c r="S25" s="84"/>
      <c r="T25" s="84"/>
      <c r="U25" s="84"/>
    </row>
    <row r="26" spans="1:21" ht="12.75">
      <c r="A26" s="67"/>
      <c r="B26" s="68"/>
      <c r="C26" s="69"/>
      <c r="D26" s="69"/>
      <c r="E26" s="69"/>
      <c r="F26" s="84"/>
      <c r="G26" s="84"/>
      <c r="H26" s="84"/>
      <c r="I26" s="85"/>
      <c r="J26" s="84"/>
      <c r="K26" s="85"/>
      <c r="L26" s="84"/>
      <c r="M26" s="85"/>
      <c r="N26" s="84"/>
      <c r="O26" s="84"/>
      <c r="P26" s="84"/>
      <c r="Q26" s="84"/>
      <c r="R26" s="84"/>
      <c r="S26" s="84"/>
      <c r="T26" s="84"/>
      <c r="U26" s="84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75">
      <c r="A28" s="67"/>
      <c r="B28" s="68"/>
      <c r="C28" s="69"/>
      <c r="D28" s="6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11" ht="15">
      <c r="A29" s="3" t="s">
        <v>99</v>
      </c>
      <c r="B29" s="3"/>
      <c r="C29" s="11"/>
      <c r="D29" s="3"/>
      <c r="E29" s="3"/>
      <c r="F29" s="3"/>
      <c r="G29" s="3"/>
      <c r="H29" s="3"/>
      <c r="I29" s="3"/>
      <c r="J29" s="3"/>
      <c r="K29" s="3"/>
    </row>
    <row r="30" spans="1:11" ht="15">
      <c r="A30" s="3" t="s">
        <v>98</v>
      </c>
      <c r="B30" s="3"/>
      <c r="C30" s="11"/>
      <c r="D30" s="3"/>
      <c r="E30" s="3"/>
      <c r="F30" s="3"/>
      <c r="G30" s="3"/>
      <c r="H30" s="11"/>
      <c r="I30" s="3" t="s">
        <v>97</v>
      </c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/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85</v>
      </c>
      <c r="B33" s="3"/>
      <c r="C33" s="11"/>
      <c r="D33" s="3"/>
      <c r="E33" s="3"/>
      <c r="F33" s="3"/>
      <c r="G33" s="3"/>
      <c r="H33" s="11"/>
      <c r="I33" s="3"/>
      <c r="J33" s="3"/>
      <c r="K33" s="3"/>
    </row>
    <row r="34" spans="1:11" ht="15">
      <c r="A34" s="3" t="s">
        <v>84</v>
      </c>
      <c r="B34" s="3"/>
      <c r="C34" s="11"/>
      <c r="D34" s="3"/>
      <c r="E34" s="3"/>
      <c r="F34" s="3"/>
      <c r="G34" s="3"/>
      <c r="H34" s="11"/>
      <c r="I34" s="3" t="s">
        <v>101</v>
      </c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.5" customHeight="1">
      <c r="C38" t="s">
        <v>59</v>
      </c>
    </row>
  </sheetData>
  <mergeCells count="14"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R10:U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2016-01-11T07:08:37Z</cp:lastPrinted>
  <dcterms:created xsi:type="dcterms:W3CDTF">2001-05-03T10:36:16Z</dcterms:created>
  <dcterms:modified xsi:type="dcterms:W3CDTF">2016-04-01T05:34:00Z</dcterms:modified>
  <cp:category/>
  <cp:version/>
  <cp:contentType/>
  <cp:contentStatus/>
</cp:coreProperties>
</file>