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0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</sheets>
  <definedNames>
    <definedName name="_xlnm.Print_Area" localSheetId="0">'кредиты полученные'!$A$1:$X$40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<sst xmlns="http://schemas.openxmlformats.org/spreadsheetml/2006/main" count="216" uniqueCount="128">
  <si>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</si>
  <si>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</si>
  <si>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</si>
  <si>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</si>
  <si>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</si>
  <si>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</si>
  <si>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</si>
  <si>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</si>
  <si>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</si>
  <si>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</si>
  <si>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</si>
  <si>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</si>
  <si>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</si>
  <si>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</si>
  <si>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</si>
  <si>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</si>
  <si>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</si>
  <si>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</si>
  <si>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</si>
  <si>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</si>
  <si>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</si>
  <si>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</si>
  <si>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</si>
  <si>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</si>
  <si>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</si>
  <si>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</si>
  <si>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</si>
  <si>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</si>
  <si>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</si>
  <si>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</si>
  <si>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</si>
  <si>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</si>
  <si>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</si>
  <si>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</si>
  <si>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</si>
  <si>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</si>
  <si>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</si>
  <si>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</si>
  <si>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</si>
  <si>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</si>
  <si>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</si>
  <si>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</si>
  <si>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</si>
  <si>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</si>
  <si>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</si>
  <si>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</si>
  <si>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</si>
  <si>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</si>
  <si>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</si>
  <si>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</si>
  <si>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</si>
  <si>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</si>
  <si>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</si>
  <si>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</si>
  <si>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</si>
  <si>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</si>
  <si>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</si>
  <si>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</si>
  <si>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</si>
  <si>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</si>
  <si>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</si>
  <si>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</si>
  <si>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</si>
  <si>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</si>
  <si>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</si>
  <si>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</si>
  <si>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</si>
  <si>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</si>
  <si>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</si>
  <si>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</si>
  <si>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</si>
  <si>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</si>
  <si>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</si>
  <si>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</si>
  <si>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</si>
  <si>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</si>
  <si>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</si>
  <si>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</si>
  <si>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</si>
  <si>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</si>
  <si>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</si>
  <si>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</si>
  <si>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</si>
  <si>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</si>
  <si>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</si>
  <si>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</si>
  <si>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</si>
  <si>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</si>
  <si>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</si>
  <si>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</si>
  <si>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</si>
  <si>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</si>
  <si>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</si>
  <si>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</si>
  <si>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</si>
  <si>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</si>
  <si>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</si>
  <si>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</si>
  <si>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</si>
  <si>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</si>
  <si>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</si>
  <si>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</si>
  <si>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</si>
  <si>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</si>
  <si>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</si>
  <si>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</si>
  <si>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</si>
  <si>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</si>
  <si>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</si>
  <si>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</si>
  <si>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</si>
  <si>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</si>
  <si>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</si>
  <si>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</si>
  <si>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</si>
  <si>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</si>
  <si>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</si>
  <si>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</si>
  <si>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</si>
  <si>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Распоряжение Правительства УР №820-р от 09.12.2013 г. Кредитный договор №50 от 10.12.2013 г. 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</si>
  <si>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</si>
  <si>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</si>
  <si>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01,11.2016</t>
  </si>
  <si>
    <t xml:space="preserve">*Списано в соответствии с Распоряжением Администрации муниципального образования "Юкаменский район" №330 от 26.12.2016 года </t>
  </si>
  <si>
    <t xml:space="preserve"> из бюджета Удмуртской Республики, в кредитных и прочих организациях по состоянию на 1 января 2017 г.</t>
  </si>
  <si>
    <t>по муниципальным ценным бумагам по состоянию на 1 января 2017 г.</t>
  </si>
  <si>
    <t>по состоянию на 1 января 2017 г.</t>
  </si>
  <si>
    <t>муниципального образования "Юкаменский район  по состоянию на 1 января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</si>
</sst>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83" fontId="10" fillId="0" borderId="12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2" fontId="11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tabSelected="1" view="pageBreakPreview" zoomScale="50" zoomScaleSheetLayoutView="5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21" sqref="F21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5.375" style="1" customWidth="1"/>
    <col min="9" max="9" width="4.625" style="1" customWidth="1"/>
    <col min="10" max="10" width="20.875" style="1" customWidth="1"/>
    <col min="11" max="11" width="17.875" style="1" customWidth="1"/>
    <col min="12" max="12" width="11.00390625" style="1" customWidth="1"/>
    <col min="13" max="13" width="18.25390625" style="1" customWidth="1"/>
    <col min="14" max="14" width="17.875" style="1" customWidth="1"/>
    <col min="15" max="15" width="10.625" style="1" customWidth="1"/>
    <col min="16" max="16" width="20.875" style="1" customWidth="1"/>
    <col min="17" max="17" width="5.375" style="1" customWidth="1"/>
    <col min="18" max="18" width="6.25390625" style="1" customWidth="1"/>
    <col min="19" max="19" width="20.75390625" style="1" customWidth="1"/>
    <col min="20" max="20" width="5.00390625" style="1" customWidth="1"/>
    <col min="21" max="21" width="5.7539062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6" t="s">
        <v>124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2" t="s">
        <v>2</v>
      </c>
      <c r="B8" s="127" t="s">
        <v>25</v>
      </c>
      <c r="C8" s="127" t="s">
        <v>20</v>
      </c>
      <c r="D8" s="127" t="s">
        <v>19</v>
      </c>
      <c r="E8" s="127" t="s">
        <v>21</v>
      </c>
      <c r="F8" s="127" t="s">
        <v>22</v>
      </c>
      <c r="G8" s="127" t="s">
        <v>31</v>
      </c>
      <c r="H8" s="127"/>
      <c r="I8" s="127"/>
      <c r="J8" s="127" t="s">
        <v>27</v>
      </c>
      <c r="K8" s="127" t="s">
        <v>29</v>
      </c>
      <c r="L8" s="127"/>
      <c r="M8" s="127" t="s">
        <v>32</v>
      </c>
      <c r="N8" s="127"/>
      <c r="O8" s="127"/>
      <c r="P8" s="128" t="s">
        <v>28</v>
      </c>
      <c r="Q8" s="129"/>
      <c r="R8" s="135"/>
      <c r="S8" s="127" t="s">
        <v>30</v>
      </c>
      <c r="T8" s="127"/>
      <c r="U8" s="127"/>
      <c r="V8" s="128" t="s">
        <v>26</v>
      </c>
      <c r="W8" s="129"/>
      <c r="X8" s="13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3"/>
      <c r="B9" s="131"/>
      <c r="C9" s="131"/>
      <c r="D9" s="131"/>
      <c r="E9" s="131"/>
      <c r="F9" s="131"/>
      <c r="G9" s="105" t="s">
        <v>23</v>
      </c>
      <c r="H9" s="105" t="s">
        <v>1</v>
      </c>
      <c r="I9" s="105" t="s">
        <v>24</v>
      </c>
      <c r="J9" s="131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6" t="s">
        <v>70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8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108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>
        <v>9600</v>
      </c>
      <c r="L13" s="101"/>
      <c r="M13" s="101"/>
      <c r="N13" s="101">
        <v>9600</v>
      </c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77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84779.37</v>
      </c>
      <c r="L14" s="101">
        <v>8.59</v>
      </c>
      <c r="M14" s="101"/>
      <c r="N14" s="101">
        <v>84779.37</v>
      </c>
      <c r="O14" s="101">
        <v>8.59</v>
      </c>
      <c r="P14" s="101">
        <v>11972070</v>
      </c>
      <c r="Q14" s="101"/>
      <c r="R14" s="101"/>
      <c r="S14" s="101">
        <v>0</v>
      </c>
      <c r="T14" s="103">
        <f aca="true" t="shared" si="0" ref="T14:T20">H14+K14-N14</f>
        <v>0</v>
      </c>
      <c r="U14" s="109">
        <f aca="true" t="shared" si="1" ref="U14:U20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75.75" customHeight="1">
      <c r="A15" s="9"/>
      <c r="B15" s="62" t="s">
        <v>119</v>
      </c>
      <c r="C15" s="62" t="s">
        <v>81</v>
      </c>
      <c r="D15" s="62" t="s">
        <v>103</v>
      </c>
      <c r="E15" s="63">
        <v>41624</v>
      </c>
      <c r="F15" s="63" t="s">
        <v>122</v>
      </c>
      <c r="G15" s="101">
        <v>2172000</v>
      </c>
      <c r="H15" s="101"/>
      <c r="I15" s="101"/>
      <c r="J15" s="101"/>
      <c r="K15" s="101">
        <v>15227.05</v>
      </c>
      <c r="L15" s="101">
        <v>1.54</v>
      </c>
      <c r="M15" s="101"/>
      <c r="N15" s="101">
        <v>15227.05</v>
      </c>
      <c r="O15" s="101">
        <v>1.54</v>
      </c>
      <c r="P15" s="101">
        <v>2150280</v>
      </c>
      <c r="Q15" s="101"/>
      <c r="R15" s="101"/>
      <c r="S15" s="101">
        <v>0</v>
      </c>
      <c r="T15" s="103">
        <f t="shared" si="0"/>
        <v>0</v>
      </c>
      <c r="U15" s="109">
        <f t="shared" si="1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84.75" customHeight="1">
      <c r="A16" s="9"/>
      <c r="B16" s="62" t="s">
        <v>120</v>
      </c>
      <c r="C16" s="62" t="s">
        <v>81</v>
      </c>
      <c r="D16" s="62" t="s">
        <v>121</v>
      </c>
      <c r="E16" s="63">
        <v>42675</v>
      </c>
      <c r="F16" s="63">
        <v>46381</v>
      </c>
      <c r="G16" s="101"/>
      <c r="H16" s="101"/>
      <c r="I16" s="101"/>
      <c r="J16" s="101"/>
      <c r="K16" s="101">
        <v>23.78</v>
      </c>
      <c r="L16" s="101"/>
      <c r="M16" s="101"/>
      <c r="N16" s="101">
        <v>23.78</v>
      </c>
      <c r="O16" s="101"/>
      <c r="P16" s="101"/>
      <c r="Q16" s="101"/>
      <c r="R16" s="101"/>
      <c r="S16" s="101">
        <v>142650</v>
      </c>
      <c r="T16" s="103"/>
      <c r="U16" s="109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2.25" customHeight="1">
      <c r="A17" s="9"/>
      <c r="B17" s="62" t="s">
        <v>110</v>
      </c>
      <c r="C17" s="62" t="s">
        <v>81</v>
      </c>
      <c r="D17" s="62" t="s">
        <v>104</v>
      </c>
      <c r="E17" s="63">
        <v>41774</v>
      </c>
      <c r="F17" s="63">
        <v>42856</v>
      </c>
      <c r="G17" s="101">
        <v>2755800</v>
      </c>
      <c r="H17" s="101"/>
      <c r="I17" s="101"/>
      <c r="J17" s="101"/>
      <c r="K17" s="101">
        <v>22736.34</v>
      </c>
      <c r="L17" s="101">
        <v>1.96</v>
      </c>
      <c r="M17" s="101"/>
      <c r="N17" s="101">
        <v>22736.34</v>
      </c>
      <c r="O17" s="101">
        <v>1.96</v>
      </c>
      <c r="P17" s="101"/>
      <c r="Q17" s="101"/>
      <c r="R17" s="101"/>
      <c r="S17" s="101">
        <f aca="true" t="shared" si="2" ref="S17:S24">G17+J17-M17</f>
        <v>2755800</v>
      </c>
      <c r="T17" s="103">
        <f t="shared" si="0"/>
        <v>0</v>
      </c>
      <c r="U17" s="109">
        <f t="shared" si="1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3.75" customHeight="1">
      <c r="A18" s="9"/>
      <c r="B18" s="62" t="s">
        <v>106</v>
      </c>
      <c r="C18" s="62" t="s">
        <v>81</v>
      </c>
      <c r="D18" s="62" t="s">
        <v>104</v>
      </c>
      <c r="E18" s="63">
        <v>41809</v>
      </c>
      <c r="F18" s="63">
        <v>42856</v>
      </c>
      <c r="G18" s="101">
        <v>18970000</v>
      </c>
      <c r="H18" s="101"/>
      <c r="I18" s="101"/>
      <c r="J18" s="101"/>
      <c r="K18" s="101">
        <v>156509.54</v>
      </c>
      <c r="L18" s="101">
        <v>13.47</v>
      </c>
      <c r="M18" s="101"/>
      <c r="N18" s="101">
        <v>156509.54</v>
      </c>
      <c r="O18" s="101">
        <v>13.47</v>
      </c>
      <c r="P18" s="101"/>
      <c r="Q18" s="101"/>
      <c r="R18" s="101"/>
      <c r="S18" s="101">
        <f t="shared" si="2"/>
        <v>18970000</v>
      </c>
      <c r="T18" s="103">
        <f t="shared" si="0"/>
        <v>0</v>
      </c>
      <c r="U18" s="109">
        <f t="shared" si="1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107</v>
      </c>
      <c r="C19" s="62" t="s">
        <v>81</v>
      </c>
      <c r="D19" s="62" t="s">
        <v>104</v>
      </c>
      <c r="E19" s="63">
        <v>41855</v>
      </c>
      <c r="F19" s="63">
        <v>42856</v>
      </c>
      <c r="G19" s="101">
        <v>4842900</v>
      </c>
      <c r="H19" s="101"/>
      <c r="I19" s="101"/>
      <c r="J19" s="101"/>
      <c r="K19" s="101">
        <v>39955.74</v>
      </c>
      <c r="L19" s="101">
        <v>3.44</v>
      </c>
      <c r="M19" s="101"/>
      <c r="N19" s="101">
        <v>39955.74</v>
      </c>
      <c r="O19" s="101">
        <v>3.44</v>
      </c>
      <c r="P19" s="101"/>
      <c r="Q19" s="101"/>
      <c r="R19" s="101"/>
      <c r="S19" s="101">
        <f t="shared" si="2"/>
        <v>4842900</v>
      </c>
      <c r="T19" s="103">
        <f t="shared" si="0"/>
        <v>0</v>
      </c>
      <c r="U19" s="109">
        <f t="shared" si="1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08"/>
      <c r="B20" s="62" t="s">
        <v>109</v>
      </c>
      <c r="C20" s="62" t="s">
        <v>81</v>
      </c>
      <c r="D20" s="62" t="s">
        <v>104</v>
      </c>
      <c r="E20" s="63">
        <v>41933</v>
      </c>
      <c r="F20" s="63">
        <v>43009</v>
      </c>
      <c r="G20" s="101">
        <v>5000000</v>
      </c>
      <c r="H20" s="101"/>
      <c r="I20" s="101"/>
      <c r="J20" s="101"/>
      <c r="K20" s="101">
        <v>41251.85</v>
      </c>
      <c r="L20" s="101">
        <v>3.55</v>
      </c>
      <c r="M20" s="101"/>
      <c r="N20" s="101">
        <v>41251.85</v>
      </c>
      <c r="O20" s="101">
        <v>3.55</v>
      </c>
      <c r="P20" s="101"/>
      <c r="Q20" s="101"/>
      <c r="R20" s="101"/>
      <c r="S20" s="101">
        <f t="shared" si="2"/>
        <v>5000000</v>
      </c>
      <c r="T20" s="103">
        <f t="shared" si="0"/>
        <v>0</v>
      </c>
      <c r="U20" s="109">
        <f t="shared" si="1"/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86.25" customHeight="1">
      <c r="A21" s="115"/>
      <c r="B21" s="62" t="s">
        <v>112</v>
      </c>
      <c r="C21" s="62" t="s">
        <v>81</v>
      </c>
      <c r="D21" s="62" t="s">
        <v>111</v>
      </c>
      <c r="E21" s="63">
        <v>42363</v>
      </c>
      <c r="F21" s="63">
        <v>43436</v>
      </c>
      <c r="G21" s="101">
        <v>10687000</v>
      </c>
      <c r="H21" s="101"/>
      <c r="I21" s="101"/>
      <c r="J21" s="101"/>
      <c r="K21" s="101">
        <v>10761.61</v>
      </c>
      <c r="L21" s="101"/>
      <c r="M21" s="101"/>
      <c r="N21" s="101">
        <v>10761.61</v>
      </c>
      <c r="O21" s="101"/>
      <c r="P21" s="101"/>
      <c r="Q21" s="101"/>
      <c r="R21" s="101"/>
      <c r="S21" s="101">
        <f t="shared" si="2"/>
        <v>10687000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84.75" customHeight="1">
      <c r="A22" s="115"/>
      <c r="B22" s="62" t="s">
        <v>113</v>
      </c>
      <c r="C22" s="62" t="s">
        <v>81</v>
      </c>
      <c r="D22" s="62" t="s">
        <v>111</v>
      </c>
      <c r="E22" s="63">
        <v>42361</v>
      </c>
      <c r="F22" s="63">
        <v>43436</v>
      </c>
      <c r="G22" s="101">
        <v>7100000</v>
      </c>
      <c r="H22" s="101"/>
      <c r="I22" s="101"/>
      <c r="J22" s="101"/>
      <c r="K22" s="101">
        <v>7255.62</v>
      </c>
      <c r="L22" s="101"/>
      <c r="M22" s="101"/>
      <c r="N22" s="101">
        <v>7255.62</v>
      </c>
      <c r="O22" s="101"/>
      <c r="P22" s="101"/>
      <c r="Q22" s="101"/>
      <c r="R22" s="101"/>
      <c r="S22" s="101">
        <f t="shared" si="2"/>
        <v>7100000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86.25" customHeight="1">
      <c r="A23" s="115"/>
      <c r="B23" s="62" t="s">
        <v>114</v>
      </c>
      <c r="C23" s="62" t="s">
        <v>81</v>
      </c>
      <c r="D23" s="62" t="s">
        <v>111</v>
      </c>
      <c r="E23" s="63">
        <v>42366</v>
      </c>
      <c r="F23" s="63">
        <v>43436</v>
      </c>
      <c r="G23" s="101">
        <v>2017900</v>
      </c>
      <c r="H23" s="101"/>
      <c r="I23" s="101"/>
      <c r="J23" s="101"/>
      <c r="K23" s="101">
        <v>2034.49</v>
      </c>
      <c r="L23" s="101"/>
      <c r="M23" s="101"/>
      <c r="N23" s="101">
        <v>2034.49</v>
      </c>
      <c r="O23" s="101"/>
      <c r="P23" s="101"/>
      <c r="Q23" s="101"/>
      <c r="R23" s="101"/>
      <c r="S23" s="101">
        <f t="shared" si="2"/>
        <v>2017900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84.75" customHeight="1">
      <c r="A24" s="115"/>
      <c r="B24" s="62" t="s">
        <v>117</v>
      </c>
      <c r="C24" s="62" t="s">
        <v>81</v>
      </c>
      <c r="D24" s="62" t="s">
        <v>111</v>
      </c>
      <c r="E24" s="63">
        <v>42367</v>
      </c>
      <c r="F24" s="63">
        <v>43436</v>
      </c>
      <c r="G24" s="101">
        <v>1693257</v>
      </c>
      <c r="H24" s="101"/>
      <c r="I24" s="101"/>
      <c r="J24" s="101"/>
      <c r="K24" s="101">
        <v>1702.54</v>
      </c>
      <c r="L24" s="101"/>
      <c r="M24" s="101"/>
      <c r="N24" s="101">
        <v>1702.54</v>
      </c>
      <c r="O24" s="101"/>
      <c r="P24" s="101"/>
      <c r="Q24" s="101"/>
      <c r="R24" s="101"/>
      <c r="S24" s="101">
        <f t="shared" si="2"/>
        <v>1693257</v>
      </c>
      <c r="T24" s="103">
        <v>0</v>
      </c>
      <c r="U24" s="109">
        <v>0</v>
      </c>
      <c r="V24" s="101"/>
      <c r="W24" s="101"/>
      <c r="X24" s="10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55" t="s">
        <v>105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113"/>
      <c r="V25" s="56"/>
      <c r="W25" s="56"/>
      <c r="X25" s="57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2.75" customHeight="1">
      <c r="A26" s="8"/>
      <c r="B26" s="62"/>
      <c r="C26" s="9"/>
      <c r="D26" s="62"/>
      <c r="E26" s="63"/>
      <c r="F26" s="63"/>
      <c r="G26" s="9"/>
      <c r="H26" s="9"/>
      <c r="I26" s="9"/>
      <c r="J26" s="9"/>
      <c r="K26" s="66"/>
      <c r="L26" s="9"/>
      <c r="M26" s="9"/>
      <c r="N26" s="9"/>
      <c r="O26" s="9"/>
      <c r="P26" s="9"/>
      <c r="Q26" s="9"/>
      <c r="R26" s="9"/>
      <c r="S26" s="9"/>
      <c r="T26" s="9"/>
      <c r="U26" s="114"/>
      <c r="V26" s="9"/>
      <c r="W26" s="9"/>
      <c r="X26" s="1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8">
      <c r="A27" s="64" t="s">
        <v>71</v>
      </c>
      <c r="B27" s="53"/>
      <c r="C27" s="53"/>
      <c r="D27" s="53"/>
      <c r="E27" s="53"/>
      <c r="F27" s="53"/>
      <c r="G27" s="101">
        <f>G13+G14+G15+G17+G18+G19+G20+G21+G22+G23+G24</f>
        <v>76931857</v>
      </c>
      <c r="H27" s="112">
        <v>0</v>
      </c>
      <c r="I27" s="112">
        <v>0</v>
      </c>
      <c r="J27" s="101">
        <f>J13+J14+J15+J17+J18+J19+J20+J21+J22+J23+J24+J16</f>
        <v>0</v>
      </c>
      <c r="K27" s="101">
        <f>K13+K14+K15+K17+K18+K19+K20+K21+K22+K23+K24+K16</f>
        <v>391837.93</v>
      </c>
      <c r="L27" s="101">
        <f>L13+L14+L15+L17+L18+L19+L20+L21+L22+L23+L24</f>
        <v>32.550000000000004</v>
      </c>
      <c r="M27" s="101">
        <f>M13+M14+M15+M17+M18+M19+M20+M21+M22+M23+M24</f>
        <v>0</v>
      </c>
      <c r="N27" s="101">
        <f>N13+N14+N15+N17+N18+N19+N20+N21+N22+N23+N24+N16</f>
        <v>391837.93</v>
      </c>
      <c r="O27" s="101">
        <f>O13+O14+O15+O17+O18+O19+O20+O21+O22+O23+O24</f>
        <v>32.550000000000004</v>
      </c>
      <c r="P27" s="101">
        <f>P13+P14+P15+P17+P18+P19+P20+P21+P22+P23+P24+P16</f>
        <v>14122350</v>
      </c>
      <c r="Q27" s="112">
        <f>Q13+Q14+Q15+Q17+Q18+Q19+Q20+Q21+Q22+Q23+Q24</f>
        <v>0</v>
      </c>
      <c r="R27" s="112">
        <f>R13+R14+R15+R17+R18+R19+R20+R21+R22+R23+R24</f>
        <v>0</v>
      </c>
      <c r="S27" s="101">
        <f>S13+S14+S15+S17+S18+S19+S20+S21+S22+S23+S24+S16</f>
        <v>62809507</v>
      </c>
      <c r="T27" s="112">
        <f>T13+T14+T15+T17+T18+T19+T20+T21+T22+T23+T24</f>
        <v>0</v>
      </c>
      <c r="U27" s="112">
        <f>U13+U14+U15+U17+U18+U19+U20+U21+U22+U23+U24</f>
        <v>0</v>
      </c>
      <c r="V27" s="9">
        <v>0</v>
      </c>
      <c r="W27" s="9">
        <v>0</v>
      </c>
      <c r="X27" s="19"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134" t="s">
        <v>72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75.75">
      <c r="A29" s="116"/>
      <c r="B29" s="118" t="s">
        <v>115</v>
      </c>
      <c r="C29" s="118" t="s">
        <v>118</v>
      </c>
      <c r="D29" s="118" t="s">
        <v>116</v>
      </c>
      <c r="E29" s="117">
        <v>42359</v>
      </c>
      <c r="F29" s="117">
        <v>42418</v>
      </c>
      <c r="G29" s="119">
        <v>2000000</v>
      </c>
      <c r="H29" s="116"/>
      <c r="I29" s="116"/>
      <c r="J29" s="103">
        <v>0</v>
      </c>
      <c r="K29" s="120">
        <v>51288.55</v>
      </c>
      <c r="L29" s="119"/>
      <c r="M29" s="123">
        <v>2000000</v>
      </c>
      <c r="N29" s="120">
        <v>51288.55</v>
      </c>
      <c r="O29" s="116"/>
      <c r="P29" s="116"/>
      <c r="Q29" s="116"/>
      <c r="R29" s="116"/>
      <c r="S29" s="101">
        <f>G29+J29-M29</f>
        <v>0</v>
      </c>
      <c r="T29" s="103">
        <v>0</v>
      </c>
      <c r="U29" s="109">
        <f>L29-O29</f>
        <v>0</v>
      </c>
      <c r="V29" s="116"/>
      <c r="W29" s="116"/>
      <c r="X29" s="11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8">
      <c r="A30" s="20" t="s">
        <v>71</v>
      </c>
      <c r="B30" s="9"/>
      <c r="C30" s="9"/>
      <c r="D30" s="9"/>
      <c r="E30" s="9"/>
      <c r="F30" s="9"/>
      <c r="G30" s="121">
        <f>G29</f>
        <v>2000000</v>
      </c>
      <c r="H30" s="9">
        <v>0</v>
      </c>
      <c r="I30" s="9">
        <v>0</v>
      </c>
      <c r="J30" s="9">
        <v>0</v>
      </c>
      <c r="K30" s="121">
        <f>K29</f>
        <v>51288.55</v>
      </c>
      <c r="L30" s="9">
        <v>0</v>
      </c>
      <c r="M30" s="122">
        <f>M29</f>
        <v>2000000</v>
      </c>
      <c r="N30" s="121">
        <f>N29</f>
        <v>51288.55</v>
      </c>
      <c r="O30" s="9">
        <v>0</v>
      </c>
      <c r="P30" s="9">
        <v>0</v>
      </c>
      <c r="Q30" s="9">
        <v>0</v>
      </c>
      <c r="R30" s="9">
        <v>0</v>
      </c>
      <c r="S30" s="121">
        <f>S29</f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134" t="s">
        <v>73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 customHeight="1" thickBot="1">
      <c r="A32" s="20" t="s">
        <v>71</v>
      </c>
      <c r="B32" s="9"/>
      <c r="C32" s="9"/>
      <c r="D32" s="9"/>
      <c r="E32" s="9"/>
      <c r="F32" s="9"/>
      <c r="G32" s="9">
        <v>0</v>
      </c>
      <c r="H32" s="9">
        <v>0</v>
      </c>
      <c r="I32" s="9">
        <v>0</v>
      </c>
      <c r="J32" s="104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8.75" thickBot="1">
      <c r="A33" s="52" t="s">
        <v>48</v>
      </c>
      <c r="B33" s="65"/>
      <c r="C33" s="65"/>
      <c r="D33" s="65"/>
      <c r="E33" s="65"/>
      <c r="F33" s="65"/>
      <c r="G33" s="102">
        <f>G27+G30</f>
        <v>78931857</v>
      </c>
      <c r="H33" s="104">
        <f aca="true" t="shared" si="3" ref="H33:R33">H27</f>
        <v>0</v>
      </c>
      <c r="I33" s="104">
        <f t="shared" si="3"/>
        <v>0</v>
      </c>
      <c r="J33" s="102">
        <f>J27+J29</f>
        <v>0</v>
      </c>
      <c r="K33" s="102">
        <f>K27+K30</f>
        <v>443126.48</v>
      </c>
      <c r="L33" s="102">
        <f t="shared" si="3"/>
        <v>32.550000000000004</v>
      </c>
      <c r="M33" s="124">
        <f>M27+M30</f>
        <v>2000000</v>
      </c>
      <c r="N33" s="102">
        <f>N27+N30</f>
        <v>443126.48</v>
      </c>
      <c r="O33" s="111">
        <f>O27</f>
        <v>32.550000000000004</v>
      </c>
      <c r="P33" s="101">
        <f>P19+P20+P25+P26+P27+P28+P30</f>
        <v>14122350</v>
      </c>
      <c r="Q33" s="110">
        <f t="shared" si="3"/>
        <v>0</v>
      </c>
      <c r="R33" s="110">
        <f t="shared" si="3"/>
        <v>0</v>
      </c>
      <c r="S33" s="102">
        <f>S27+S30</f>
        <v>62809507</v>
      </c>
      <c r="T33" s="103">
        <v>0</v>
      </c>
      <c r="U33" s="109">
        <f>L33-O33</f>
        <v>0</v>
      </c>
      <c r="V33" s="9">
        <v>0</v>
      </c>
      <c r="W33" s="9">
        <v>0</v>
      </c>
      <c r="X33" s="9">
        <v>0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92</v>
      </c>
      <c r="B36" s="3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 t="s">
        <v>93</v>
      </c>
      <c r="B37" s="3"/>
      <c r="C37" s="11"/>
      <c r="D37" s="3"/>
      <c r="E37" s="3"/>
      <c r="F37" s="3"/>
      <c r="G37" s="3"/>
      <c r="H37" s="3" t="s">
        <v>94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9.75" customHeight="1">
      <c r="A38" s="3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83</v>
      </c>
      <c r="B39" s="3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 t="s">
        <v>84</v>
      </c>
      <c r="B40" s="3"/>
      <c r="C40" s="11"/>
      <c r="D40" s="3"/>
      <c r="E40" s="3"/>
      <c r="F40" s="3"/>
      <c r="G40" s="3"/>
      <c r="H40" s="3" t="s">
        <v>100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</sheetData>
  <sheetProtection/>
  <mergeCells count="19">
    <mergeCell ref="A28:X28"/>
    <mergeCell ref="A31:X31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6" t="s">
        <v>66</v>
      </c>
      <c r="B6" s="126"/>
      <c r="C6" s="126"/>
      <c r="D6" s="126"/>
      <c r="E6" s="126"/>
      <c r="F6" s="126"/>
      <c r="G6" s="126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6" t="s">
        <v>125</v>
      </c>
      <c r="B7" s="126"/>
      <c r="C7" s="126"/>
      <c r="D7" s="126"/>
      <c r="E7" s="126"/>
      <c r="F7" s="126"/>
      <c r="G7" s="126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J29" sqref="J2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6" t="s">
        <v>78</v>
      </c>
      <c r="O2" s="156"/>
      <c r="P2" s="156"/>
      <c r="Q2" s="156"/>
      <c r="R2" s="156"/>
    </row>
    <row r="3" spans="14:18" ht="12.75">
      <c r="N3" s="156" t="s">
        <v>79</v>
      </c>
      <c r="O3" s="156"/>
      <c r="P3" s="156"/>
      <c r="Q3" s="156"/>
      <c r="R3" s="156"/>
    </row>
    <row r="4" spans="14:18" ht="12.75">
      <c r="N4" s="156" t="s">
        <v>57</v>
      </c>
      <c r="O4" s="156"/>
      <c r="P4" s="156"/>
      <c r="Q4" s="156"/>
      <c r="R4" s="156"/>
    </row>
    <row r="5" spans="14:18" ht="12.75">
      <c r="N5" s="156" t="s">
        <v>55</v>
      </c>
      <c r="O5" s="156"/>
      <c r="P5" s="156"/>
      <c r="Q5" s="156"/>
      <c r="R5" s="156"/>
    </row>
    <row r="7" spans="2:18" ht="15">
      <c r="B7" s="43"/>
      <c r="C7" s="43"/>
      <c r="D7" s="43"/>
      <c r="E7" s="157" t="s">
        <v>52</v>
      </c>
      <c r="F7" s="157"/>
      <c r="G7" s="157"/>
      <c r="H7" s="157"/>
      <c r="I7" s="157"/>
      <c r="J7" s="157"/>
      <c r="K7" s="157"/>
      <c r="L7" s="157"/>
      <c r="M7" s="157"/>
      <c r="N7" s="157"/>
      <c r="O7" s="43"/>
      <c r="P7" s="43"/>
      <c r="Q7" s="43"/>
      <c r="R7" s="43"/>
    </row>
    <row r="8" spans="2:18" ht="15">
      <c r="B8" s="157" t="s">
        <v>65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2:18" ht="15">
      <c r="B9" s="43"/>
      <c r="C9" s="43"/>
      <c r="D9" s="43"/>
      <c r="E9" s="43"/>
      <c r="F9" s="157" t="s">
        <v>126</v>
      </c>
      <c r="G9" s="157"/>
      <c r="H9" s="157"/>
      <c r="I9" s="157"/>
      <c r="J9" s="157"/>
      <c r="K9" s="157"/>
      <c r="L9" s="157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58" t="s">
        <v>2</v>
      </c>
      <c r="B12" s="145" t="s">
        <v>33</v>
      </c>
      <c r="C12" s="145" t="s">
        <v>75</v>
      </c>
      <c r="D12" s="145" t="s">
        <v>74</v>
      </c>
      <c r="E12" s="145" t="s">
        <v>34</v>
      </c>
      <c r="F12" s="145" t="s">
        <v>35</v>
      </c>
      <c r="G12" s="153" t="s">
        <v>5</v>
      </c>
      <c r="H12" s="155"/>
      <c r="I12" s="151" t="s">
        <v>36</v>
      </c>
      <c r="J12" s="151" t="s">
        <v>37</v>
      </c>
      <c r="K12" s="153" t="s">
        <v>10</v>
      </c>
      <c r="L12" s="154"/>
      <c r="M12" s="155"/>
      <c r="N12" s="160" t="s">
        <v>11</v>
      </c>
      <c r="O12" s="161"/>
      <c r="P12" s="143" t="s">
        <v>76</v>
      </c>
      <c r="Q12" s="143"/>
      <c r="R12" s="14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59"/>
      <c r="B13" s="146"/>
      <c r="C13" s="146"/>
      <c r="D13" s="146"/>
      <c r="E13" s="146"/>
      <c r="F13" s="146"/>
      <c r="G13" s="141" t="s">
        <v>12</v>
      </c>
      <c r="H13" s="141" t="s">
        <v>13</v>
      </c>
      <c r="I13" s="152"/>
      <c r="J13" s="152"/>
      <c r="K13" s="149" t="s">
        <v>14</v>
      </c>
      <c r="L13" s="150"/>
      <c r="M13" s="141" t="s">
        <v>15</v>
      </c>
      <c r="N13" s="141" t="s">
        <v>12</v>
      </c>
      <c r="O13" s="139" t="s">
        <v>13</v>
      </c>
      <c r="P13" s="141" t="s">
        <v>77</v>
      </c>
      <c r="Q13" s="141" t="s">
        <v>1</v>
      </c>
      <c r="R13" s="147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59"/>
      <c r="B14" s="146"/>
      <c r="C14" s="146"/>
      <c r="D14" s="146"/>
      <c r="E14" s="146"/>
      <c r="F14" s="146"/>
      <c r="G14" s="146"/>
      <c r="H14" s="146"/>
      <c r="I14" s="152"/>
      <c r="J14" s="152"/>
      <c r="K14" s="88" t="s">
        <v>16</v>
      </c>
      <c r="L14" s="87" t="s">
        <v>17</v>
      </c>
      <c r="M14" s="146"/>
      <c r="N14" s="146"/>
      <c r="O14" s="140"/>
      <c r="P14" s="142"/>
      <c r="Q14" s="146"/>
      <c r="R14" s="148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A12:A14"/>
    <mergeCell ref="B12:B14"/>
    <mergeCell ref="C12:C14"/>
    <mergeCell ref="D12:D14"/>
    <mergeCell ref="G12:H12"/>
    <mergeCell ref="N12:O12"/>
    <mergeCell ref="M13:M14"/>
    <mergeCell ref="N13:N14"/>
    <mergeCell ref="J12:J14"/>
    <mergeCell ref="K12:M12"/>
    <mergeCell ref="N2:R2"/>
    <mergeCell ref="N3:R3"/>
    <mergeCell ref="N4:R4"/>
    <mergeCell ref="N5:R5"/>
    <mergeCell ref="B8:R8"/>
    <mergeCell ref="F9:L9"/>
    <mergeCell ref="E12:E14"/>
    <mergeCell ref="E7:N7"/>
    <mergeCell ref="O13:O14"/>
    <mergeCell ref="P13:P14"/>
    <mergeCell ref="P12:R12"/>
    <mergeCell ref="F12:F14"/>
    <mergeCell ref="Q13:Q14"/>
    <mergeCell ref="R13:R14"/>
    <mergeCell ref="G13:G14"/>
    <mergeCell ref="H13:H14"/>
    <mergeCell ref="K13:L13"/>
    <mergeCell ref="I12:I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SheetLayoutView="75" zoomScalePageLayoutView="0" workbookViewId="0" topLeftCell="A10">
      <selection activeCell="A8" sqref="A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2.37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5" t="s">
        <v>52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3" customFormat="1" ht="15.75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1" s="3" customFormat="1" ht="15.75">
      <c r="A7" s="126" t="s">
        <v>127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2" t="s">
        <v>2</v>
      </c>
      <c r="B10" s="162" t="s">
        <v>39</v>
      </c>
      <c r="C10" s="162" t="s">
        <v>18</v>
      </c>
      <c r="D10" s="162" t="s">
        <v>38</v>
      </c>
      <c r="E10" s="162" t="s">
        <v>19</v>
      </c>
      <c r="F10" s="162" t="s">
        <v>40</v>
      </c>
      <c r="G10" s="162"/>
      <c r="H10" s="162"/>
      <c r="I10" s="162" t="s">
        <v>49</v>
      </c>
      <c r="J10" s="162" t="s">
        <v>29</v>
      </c>
      <c r="K10" s="162"/>
      <c r="L10" s="162" t="s">
        <v>32</v>
      </c>
      <c r="M10" s="162"/>
      <c r="N10" s="162"/>
      <c r="O10" s="162" t="s">
        <v>68</v>
      </c>
      <c r="P10" s="162"/>
      <c r="Q10" s="162"/>
      <c r="R10" s="162" t="s">
        <v>11</v>
      </c>
      <c r="S10" s="162"/>
      <c r="T10" s="162"/>
      <c r="U10" s="162"/>
    </row>
    <row r="11" spans="1:21" ht="74.25" customHeight="1">
      <c r="A11" s="162"/>
      <c r="B11" s="162"/>
      <c r="C11" s="162"/>
      <c r="D11" s="162"/>
      <c r="E11" s="162"/>
      <c r="F11" s="29" t="s">
        <v>43</v>
      </c>
      <c r="G11" s="29" t="s">
        <v>41</v>
      </c>
      <c r="H11" s="29" t="s">
        <v>42</v>
      </c>
      <c r="I11" s="162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>
        <v>9720</v>
      </c>
      <c r="P14" s="71">
        <v>0</v>
      </c>
      <c r="Q14" s="71">
        <v>0</v>
      </c>
      <c r="R14" s="71">
        <f>S14+T14+U14</f>
        <v>139244.19</v>
      </c>
      <c r="S14" s="71">
        <f>F14+I14-L14-O14</f>
        <v>139244.19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9720</v>
      </c>
      <c r="P15" s="72">
        <v>0</v>
      </c>
      <c r="Q15" s="72">
        <v>0</v>
      </c>
      <c r="R15" s="72">
        <f>S15+T15+U15</f>
        <v>139244.19</v>
      </c>
      <c r="S15" s="72">
        <f>F15+I15-L15-O15</f>
        <v>139244.19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>
        <v>28263</v>
      </c>
      <c r="P17" s="71">
        <v>1064.91</v>
      </c>
      <c r="Q17" s="71">
        <v>54.64</v>
      </c>
      <c r="R17" s="71">
        <f>S17+T17+U17</f>
        <v>496019.72</v>
      </c>
      <c r="S17" s="71">
        <f aca="true" t="shared" si="0" ref="S17:U18">F17+I17-L17-O17</f>
        <v>485907.98</v>
      </c>
      <c r="T17" s="71">
        <f t="shared" si="0"/>
        <v>10140.11</v>
      </c>
      <c r="U17" s="71">
        <f t="shared" si="0"/>
        <v>-28.37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28263</v>
      </c>
      <c r="P18" s="73">
        <f t="shared" si="2"/>
        <v>1064.91</v>
      </c>
      <c r="Q18" s="73">
        <f t="shared" si="2"/>
        <v>54.64</v>
      </c>
      <c r="R18" s="73">
        <f>S18+T18+U18</f>
        <v>496019.72</v>
      </c>
      <c r="S18" s="71">
        <f t="shared" si="0"/>
        <v>485907.98</v>
      </c>
      <c r="T18" s="73">
        <f t="shared" si="0"/>
        <v>10140.11</v>
      </c>
      <c r="U18" s="73">
        <f t="shared" si="0"/>
        <v>-28.37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170100</v>
      </c>
      <c r="P20" s="71">
        <v>72130</v>
      </c>
      <c r="Q20" s="71">
        <v>38350</v>
      </c>
      <c r="R20" s="71">
        <v>0</v>
      </c>
      <c r="S20" s="71">
        <v>0</v>
      </c>
      <c r="T20" s="71">
        <v>0</v>
      </c>
      <c r="U20" s="71">
        <v>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2600</v>
      </c>
      <c r="Q21" s="71">
        <v>840</v>
      </c>
      <c r="R21" s="71">
        <v>0</v>
      </c>
      <c r="S21" s="71">
        <v>0</v>
      </c>
      <c r="T21" s="71">
        <v>0</v>
      </c>
      <c r="U21" s="71">
        <v>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170100</v>
      </c>
      <c r="P22" s="73">
        <f t="shared" si="3"/>
        <v>74730</v>
      </c>
      <c r="Q22" s="73">
        <f t="shared" si="3"/>
        <v>39190</v>
      </c>
      <c r="R22" s="73">
        <f t="shared" si="3"/>
        <v>0</v>
      </c>
      <c r="S22" s="73">
        <f t="shared" si="3"/>
        <v>0</v>
      </c>
      <c r="T22" s="73">
        <f t="shared" si="3"/>
        <v>0</v>
      </c>
      <c r="U22" s="73">
        <f t="shared" si="3"/>
        <v>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208083</v>
      </c>
      <c r="P24" s="75">
        <f t="shared" si="4"/>
        <v>75794.91</v>
      </c>
      <c r="Q24" s="75">
        <f t="shared" si="4"/>
        <v>39244.64</v>
      </c>
      <c r="R24" s="75">
        <f t="shared" si="4"/>
        <v>635263.9099999999</v>
      </c>
      <c r="S24" s="75">
        <f t="shared" si="4"/>
        <v>625152.1699999999</v>
      </c>
      <c r="T24" s="75">
        <f t="shared" si="4"/>
        <v>10140.11</v>
      </c>
      <c r="U24" s="75">
        <f t="shared" si="4"/>
        <v>-28.37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 t="s">
        <v>123</v>
      </c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sheetProtection/>
  <mergeCells count="14">
    <mergeCell ref="A10:A11"/>
    <mergeCell ref="B10:B11"/>
    <mergeCell ref="C10:C11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2017-01-11T09:59:33Z</cp:lastPrinted>
  <dcterms:created xsi:type="dcterms:W3CDTF">2001-05-03T10:36:16Z</dcterms:created>
  <dcterms:modified xsi:type="dcterms:W3CDTF">2017-01-31T04:20:14Z</dcterms:modified>
  <cp:category/>
  <cp:version/>
  <cp:contentType/>
  <cp:contentStatus/>
</cp:coreProperties>
</file>