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" windowWidth="15480" windowHeight="11580" firstSheet="2" activeTab="2"/>
  </bookViews>
  <sheets>
    <sheet name="Лист1" sheetId="1" r:id="rId1"/>
    <sheet name="форма" sheetId="2" r:id="rId2"/>
    <sheet name="Свод тарифа" sheetId="3" r:id="rId3"/>
  </sheets>
  <definedNames/>
  <calcPr fullCalcOnLoad="1"/>
</workbook>
</file>

<file path=xl/sharedStrings.xml><?xml version="1.0" encoding="utf-8"?>
<sst xmlns="http://schemas.openxmlformats.org/spreadsheetml/2006/main" count="360" uniqueCount="262">
  <si>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</si>
  <si>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немедленно, в минимально допустимые сроки</t>
  </si>
  <si>
    <t>IV</t>
  </si>
  <si>
    <t>Текущий ремонт</t>
  </si>
  <si>
    <t>Плата за услуги и работы по управлению многоквартирным домом</t>
  </si>
  <si>
    <t>ИТОГОВЫЙ РАЗМЕР ПЛАТЫ</t>
  </si>
  <si>
    <t>Обслуживание светильников наружного освещения*</t>
  </si>
  <si>
    <t xml:space="preserve"> 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</si>
  <si>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защиты**</t>
  </si>
  <si>
    <t>в соответствии с регламентом, не реже 2-х раз в год</t>
  </si>
  <si>
    <t>Работы, выполняемые в целях надлежащего содержания индивидуальных тепловых пунктов и водоподкачек в многоквартирных домах**</t>
  </si>
  <si>
    <t>Обслуживание и ремонт общедомовых узлов учёта тепловой энергии**</t>
  </si>
  <si>
    <t>Обслуживание повысительных насосов**</t>
  </si>
  <si>
    <t>Благоустройство территории, в том числе содержание и ремонт элементов благоустройства (детские игровые, спортивные площадки и другие МАФ) на придомовой территории***</t>
  </si>
  <si>
    <t>Обслуживание общедомовых узлов учета холодного водоснабжения**</t>
  </si>
  <si>
    <t>* включается в размер платы за содержание и ремонт жилого помещения в случае оборудования дома, в котором находится жилое помещение, светильниками наружного освещения</t>
  </si>
  <si>
    <t>** включается в размер платы за содержание и ремонт жилого помещения в случае наличия в многоквартирном доме данного оборудования</t>
  </si>
  <si>
    <t>*** включается в размер платы за содержание и ремонт жилого помещения для многоквартирных домов в случае, если границы земельного участка, на котором расположен многоквартирный дом, определены на основании данных государственного кадастрового учета</t>
  </si>
  <si>
    <t>Адреса домов</t>
  </si>
  <si>
    <t>№</t>
  </si>
  <si>
    <t xml:space="preserve">Первомайская17 </t>
  </si>
  <si>
    <t>50-лет ВЛКСМ -3</t>
  </si>
  <si>
    <t>50-лет ВЛКСМ -5а</t>
  </si>
  <si>
    <t>50-лет ВЛКСМ -9</t>
  </si>
  <si>
    <t>Строителей -3</t>
  </si>
  <si>
    <t>Строителей -5</t>
  </si>
  <si>
    <t>Строителей -9</t>
  </si>
  <si>
    <t>Строителей -11</t>
  </si>
  <si>
    <t>Майская -11</t>
  </si>
  <si>
    <t>Майская -12а</t>
  </si>
  <si>
    <t>Новая -9</t>
  </si>
  <si>
    <t>Новая -11</t>
  </si>
  <si>
    <t>Новая -12</t>
  </si>
  <si>
    <t>Новая -13</t>
  </si>
  <si>
    <t>Новая -14</t>
  </si>
  <si>
    <t>Попова 39 а</t>
  </si>
  <si>
    <t xml:space="preserve">Попова 39 </t>
  </si>
  <si>
    <t>Вежеевская 35</t>
  </si>
  <si>
    <t>Октябрьская -3</t>
  </si>
  <si>
    <t>Октябрьская -4</t>
  </si>
  <si>
    <t>Октябрьская -5</t>
  </si>
  <si>
    <t>ИТОГО</t>
  </si>
  <si>
    <t xml:space="preserve">Новая -17                    </t>
  </si>
  <si>
    <t xml:space="preserve">Новая -15         </t>
  </si>
  <si>
    <t xml:space="preserve">Первомайская 20      </t>
  </si>
  <si>
    <t xml:space="preserve">Первомайская 23      </t>
  </si>
  <si>
    <t xml:space="preserve">Первомайская 25      </t>
  </si>
  <si>
    <t xml:space="preserve">Победы -2                 </t>
  </si>
  <si>
    <t xml:space="preserve">Майская -13           </t>
  </si>
  <si>
    <t>в том числе</t>
  </si>
  <si>
    <t>муниц</t>
  </si>
  <si>
    <t>в соб-ти</t>
  </si>
  <si>
    <t>год постройки</t>
  </si>
  <si>
    <t>кол-во квар.</t>
  </si>
  <si>
    <t>кол-во прожива..</t>
  </si>
  <si>
    <t>Ежево спецдом</t>
  </si>
  <si>
    <t>Победы -6</t>
  </si>
  <si>
    <t xml:space="preserve">Победы -8 </t>
  </si>
  <si>
    <t xml:space="preserve">СОГЛАСОВАНО </t>
  </si>
  <si>
    <t>Глава администрации МО "Юкамеский район"</t>
  </si>
  <si>
    <t>И.А. Ипатова</t>
  </si>
  <si>
    <t>"05" мая 2013 года</t>
  </si>
  <si>
    <t>Итого</t>
  </si>
  <si>
    <t>Общая площадь</t>
  </si>
  <si>
    <t>Котельная № 1</t>
  </si>
  <si>
    <t>Котельная № 4</t>
  </si>
  <si>
    <t xml:space="preserve">Котельная № 2 </t>
  </si>
  <si>
    <t>Котельная № 5</t>
  </si>
  <si>
    <t>Котелоьная № 6</t>
  </si>
  <si>
    <t>Новая -10</t>
  </si>
  <si>
    <t>Директор                                                                                                  В.Ю. Данилов</t>
  </si>
  <si>
    <t>Гл. Бухгалтер                                                                                            Н.Д. Сунцова</t>
  </si>
  <si>
    <t>Исполнитель</t>
  </si>
  <si>
    <t>Малых В.И  8-341-61-2-13-46</t>
  </si>
  <si>
    <t xml:space="preserve">Отапливаемая площадь жилого фонда котельными ООО "Жилком" </t>
  </si>
  <si>
    <t>Ёжево спецдом</t>
  </si>
  <si>
    <t xml:space="preserve"> Общая площадь и площадь мест общего пользования по МКД август</t>
  </si>
  <si>
    <t>системы холодного водоснабжения</t>
  </si>
  <si>
    <t>системы горячего водоснабжения</t>
  </si>
  <si>
    <t>системы теплоснабжения</t>
  </si>
  <si>
    <t>год последнего ремонта</t>
  </si>
  <si>
    <t>протяженность (п/метров)</t>
  </si>
  <si>
    <t>количество вводов</t>
  </si>
  <si>
    <t>кол-во общедомовых приборов учета</t>
  </si>
  <si>
    <t>наличие циркулярного трубопровода (да/нет)</t>
  </si>
  <si>
    <t>наличие ИТП, бойлеров</t>
  </si>
  <si>
    <t>общая площадь дома</t>
  </si>
  <si>
    <t>дома не блокированной застройки</t>
  </si>
  <si>
    <t>дома блокированной застройки</t>
  </si>
  <si>
    <t>дома которые должны быть оборудованны ОПУ</t>
  </si>
  <si>
    <t>дома которые оборудованны ОПУ</t>
  </si>
  <si>
    <t xml:space="preserve">   </t>
  </si>
  <si>
    <t>2 раза в год</t>
  </si>
  <si>
    <t>ежедневно</t>
  </si>
  <si>
    <t>1 раз в месяц</t>
  </si>
  <si>
    <t>№ п./п</t>
  </si>
  <si>
    <t>Наименование работ и услуг</t>
  </si>
  <si>
    <t>Периодичность выполнения работ и оказания услуг</t>
  </si>
  <si>
    <t>с централизованным отоплением, холодным и горячим водоснабжением, водоотведением</t>
  </si>
  <si>
    <t>с централизованным отоплением, холодным водоснабжением, водоотведением, без горячего водоснабжения</t>
  </si>
  <si>
    <t>I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</si>
  <si>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(за исключением текущего ремонта)</t>
  </si>
  <si>
    <t>Работы, выполняемые в отношении всех видов фундаментов, подвалов и  в целях надлежащего содержания колонн и столбов МКД:</t>
  </si>
  <si>
    <t>фундамент</t>
  </si>
  <si>
    <t>проверка соответствия параметров вертикальной планировки территории вокруг здания проектным параметрам;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</si>
  <si>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</si>
  <si>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</si>
  <si>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</si>
  <si>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по мере необходимости</t>
  </si>
  <si>
    <t>проверка состояния гидроизоляции фундаментов и систем водоотвода фундамента;</t>
  </si>
  <si>
    <t>колонны, подвал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</si>
  <si>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</si>
  <si>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 xml:space="preserve">контроль состояния и выявление коррозии  арматуры и  арматурной сетки, отслоение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 </t>
  </si>
  <si>
    <t>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столбами;</t>
  </si>
  <si>
    <t>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стойками;</t>
  </si>
  <si>
    <t>контроль состояния металлических закладных деталей в домах со сборными и монолитными железобетонными колоннами;</t>
  </si>
  <si>
    <t>при выявлении повреждений и нарушений - разработка плана восстановительных работ</t>
  </si>
  <si>
    <t xml:space="preserve">проверка температурно-влажностного режима подвальных помещений; </t>
  </si>
  <si>
    <t>проверка состояния помещений подвалов, входов в подвалы и приямков;</t>
  </si>
  <si>
    <t>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</si>
  <si>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них;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</si>
  <si>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</si>
  <si>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</si>
  <si>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</si>
  <si>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</si>
  <si>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</si>
  <si>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</si>
  <si>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</si>
  <si>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покрытий;</t>
  </si>
  <si>
    <t>проверка и очистка кровли и водоотводящих устройств от мусора, грязи и наледи, препятствующих стоку дождевых и талых вод;</t>
  </si>
  <si>
    <t>проверка защитного окрасочного слоя металлических элементов, металлических креплений кровель;</t>
  </si>
  <si>
    <t>проверка насыпного пригрузочного защитного слоя для эластомерных или термопластичных мембран балластного способа соединения кровель;</t>
  </si>
  <si>
    <t>проверка пешеходных дорожек в местах пешеходных зон кровель;</t>
  </si>
  <si>
    <t>проверка антикоррозионного покрытия стальных связей, размещенных на крыше и в технических помещениях металлических деталей;</t>
  </si>
  <si>
    <t>разработка плана восстановительных работ;</t>
  </si>
  <si>
    <t>Работы, выполняемые для надлежащего содержания стен, перекрытий и покрытий, балок (ригелей) перекрытий и покрытий, лестниц, фасадов, перегородок, внутренней отделки, полов, оконных и дверных заполнений многоквартирных домов: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</si>
  <si>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</si>
  <si>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</si>
  <si>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</si>
  <si>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</si>
  <si>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 повышенной влажностью, с разрушением обшивки или штукатурки стен;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</si>
  <si>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</si>
  <si>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перекрытия и покрытия, балки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</si>
  <si>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</si>
  <si>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</si>
  <si>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</si>
  <si>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</si>
  <si>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</si>
  <si>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</si>
  <si>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работ;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</si>
  <si>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</si>
  <si>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</si>
  <si>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</si>
  <si>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скалывания;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</si>
  <si>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</si>
  <si>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</si>
  <si>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</si>
  <si>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проверка состояния штукатурного слоя металлических косоуров;</t>
  </si>
  <si>
    <t>выявление прогибов косоуров, нарушения связи косоуров с площадками, коррозии металлических конструкций в домах с лестницами по стальным косоурам;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</si>
  <si>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</si>
  <si>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фасад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</si>
  <si>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</si>
  <si>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</si>
  <si>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</si>
  <si>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</si>
  <si>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</si>
  <si>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</si>
  <si>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</si>
  <si>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</si>
  <si>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внутр.отделка</t>
  </si>
  <si>
    <t xml:space="preserve"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</t>
  </si>
  <si>
    <t>пол</t>
  </si>
  <si>
    <t>проверка состояния основания, поверхностного слоя и работоспособности системы вентиляции (для деревянных полов);</t>
  </si>
  <si>
    <t xml:space="preserve">окна и двери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</si>
  <si>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</si>
  <si>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II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</si>
  <si>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( за исключением текущего ремонта)</t>
  </si>
  <si>
    <t>Работы, выполняемые в целях надлежащего содержания мусоропроводов многоквартирных домов:</t>
  </si>
  <si>
    <t>проверка технического состояния и работоспособности элементов мусоропровода;</t>
  </si>
  <si>
    <t>при выявлении засоров - незамедлительное их устранение;</t>
  </si>
  <si>
    <t>чистка мусоросборной камеры и ее оборудования;</t>
  </si>
  <si>
    <t>промывка и дезинфекция загрузочных клапанов стволов мусоропроводов, мусоросборной камеры и ее оборудования;</t>
  </si>
  <si>
    <t>1 раз в квартал</t>
  </si>
  <si>
    <t>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</si>
  <si>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</si>
  <si>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 xml:space="preserve">2 раза в год </t>
  </si>
  <si>
    <t>контроль состояния, выявление причин недопустимых вибраций и шума при работе вентиляционной установки;</t>
  </si>
  <si>
    <t>проверка утепления теплых чердаков, плотности закрытия входов на них;</t>
  </si>
  <si>
    <t>контроль состояния антикоррозионной окраски металлических вытяжных каналов, труб, поддонов и дефлекторов;</t>
  </si>
  <si>
    <t>Работы, выполняемые в целях надлежащего содержания печей, каминов и очагов в многоквартирных домах:</t>
  </si>
  <si>
    <t>определение целостности конструкций и проверка работоспособности дымоходов печей, каминов и очагов;</t>
  </si>
  <si>
    <t>очистка от сажи дымоходов и труб печей;</t>
  </si>
  <si>
    <t>устранение завалов в дымовых каналах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</si>
  <si>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</si>
  <si>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</si>
  <si>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состояния контрольно-измерительных приборов (манометров, термометров и т.п.);</t>
  </si>
  <si>
    <t>контроль состояния герметичности участков трубопроводов и соединительных элементов;</t>
  </si>
  <si>
    <t>контроль состояния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</si>
  <si>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</si>
  <si>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очистка и промывка водонапорных баков;</t>
  </si>
  <si>
    <t>проверка дворовых туалетов;</t>
  </si>
  <si>
    <t>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</si>
  <si>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</si>
  <si>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1 раз в год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</si>
  <si>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</si>
  <si>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</si>
  <si>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</si>
  <si>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</si>
  <si>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1 раз в 3 года</t>
  </si>
  <si>
    <t>проверка и обеспечение работоспособности устройств защитного отключения;</t>
  </si>
  <si>
    <t>1 раз в 6 месяцев</t>
  </si>
  <si>
    <t>техническое обслуживание силовых и осветительных установок, электрических установок 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</si>
  <si>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ежемесячно</t>
  </si>
  <si>
    <t>Работы, выполняемые в целях надлежащего содержания систем внутридомового газового оборудования в многоквартирном доме:</t>
  </si>
  <si>
    <t>техническое обслуживание внутридомового и внутриквартирного газового оборудования в многоквартирном доме</t>
  </si>
  <si>
    <t>1 раз в три года</t>
  </si>
  <si>
    <t>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</si>
  <si>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</si>
  <si>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постоянно</t>
  </si>
  <si>
    <t>обеспечение проведения осмотров, технического обслуживания и ремонт лифта (лифтов);</t>
  </si>
  <si>
    <t>1 раз в год, ремонт по мере необходимости</t>
  </si>
  <si>
    <t>обеспечение проведения аварийного обслуживания лифта (лифтов);</t>
  </si>
  <si>
    <t>1 сутки</t>
  </si>
  <si>
    <t>обеспечение проведения технического освидетельствования лифта (лифтов), в том числе после замены элементов оборудования.</t>
  </si>
  <si>
    <t>по техническому регламенту, не менее 1 раз в год</t>
  </si>
  <si>
    <t>III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</si>
  <si>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</si>
  <si>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</si>
  <si>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уборка тамбуров, холлов, коридоров, галерей, лифтовых площадок и лифтовых холлов и кабин, лестничных площадок и маршей, пандусов;</t>
  </si>
  <si>
    <t>3 раза в неделю</t>
  </si>
  <si>
    <t>влажная уборка тамбуров, холлов, коридоров, галерей, лифтовых площадок и лифтовых холлов и кабин,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</si>
  <si>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</si>
  <si>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</si>
  <si>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</si>
  <si>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проведение дератизации и дезинсекции помещений, входящих в состав общего имущества в многоквартирном доме, подвалов, мусоропроводов.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</si>
  <si>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и теплый период года:</t>
  </si>
  <si>
    <t>очистка крышек люков колодцев и пожарных гидрантов от снега и льда толщиной слоя свыше 5 см;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</si>
  <si>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</si>
  <si>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</si>
  <si>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</si>
  <si>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уборка контейнерных площадок,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</si>
  <si>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</si>
  <si>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подметание и уборка придомовой территории;</t>
  </si>
  <si>
    <t>уборка и выкашивание газонов;</t>
  </si>
  <si>
    <t>1 раз в сезон</t>
  </si>
  <si>
    <t>прочистка ливневой канализации;</t>
  </si>
  <si>
    <t>Работы по обеспечению вывоза бытовых отходов, в том числе откачке жидких бытовых отходов:</t>
  </si>
  <si>
    <t>вывоз твердых бытовых отходов;</t>
  </si>
  <si>
    <t>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</si>
  <si>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не менее 1 раза в квартал</t>
  </si>
  <si>
    <t>вывоз жидких бытовых отходов из дворовых туалетов, находящихся на придомовой территории;</t>
  </si>
  <si>
    <t>по мере  заполнения, но не реже одного раза в полгода</t>
  </si>
  <si>
    <t>с централизованным отоплением, без  централизованного холодного, горячего водоснабжения, водоотведения</t>
  </si>
  <si>
    <t>с централизованным отоплением, холодным водоснабжением, без централизованного горячего водоснабжения, водоотведения</t>
  </si>
  <si>
    <t>Жилищный фонд, не оборудованный централизованной системой водоотведения</t>
  </si>
  <si>
    <t>1 категория</t>
  </si>
  <si>
    <t>2 категория</t>
  </si>
  <si>
    <t>3 категория</t>
  </si>
  <si>
    <t>4 категория</t>
  </si>
  <si>
    <t>5 категория</t>
  </si>
  <si>
    <t>без централизованного отопления, с холодным водоснабжением и водоотведением</t>
  </si>
  <si>
    <t>Размер платы за содержание и ремонт жилого помещения для обеспечения надлежащего содержания общего имущества многоквартирных домов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</si>
</sst>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textRotation="90" wrapText="1"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6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2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15">
      <selection activeCell="R33" sqref="R33"/>
    </sheetView>
  </sheetViews>
  <sheetFormatPr defaultColWidth="9.00390625" defaultRowHeight="12.75"/>
  <cols>
    <col min="1" max="1" width="3.625" style="1" customWidth="1"/>
    <col min="2" max="2" width="24.625" style="1" customWidth="1"/>
    <col min="3" max="6" width="5.75390625" style="1" customWidth="1"/>
    <col min="7" max="13" width="5.75390625" style="5" customWidth="1"/>
    <col min="14" max="20" width="5.75390625" style="1" customWidth="1"/>
    <col min="21" max="16384" width="9.125" style="1" customWidth="1"/>
  </cols>
  <sheetData>
    <row r="1" spans="1:6" ht="21.75" customHeight="1">
      <c r="A1" s="50" t="s">
        <v>76</v>
      </c>
      <c r="B1" s="50"/>
      <c r="C1" s="50"/>
      <c r="D1" s="50"/>
      <c r="E1" s="50"/>
      <c r="F1" s="18"/>
    </row>
    <row r="2" spans="1:20" ht="27.75" customHeight="1">
      <c r="A2" s="51" t="s">
        <v>19</v>
      </c>
      <c r="B2" s="53" t="s">
        <v>18</v>
      </c>
      <c r="C2" s="47" t="s">
        <v>77</v>
      </c>
      <c r="D2" s="48"/>
      <c r="E2" s="48"/>
      <c r="F2" s="48"/>
      <c r="G2" s="48"/>
      <c r="H2" s="49"/>
      <c r="I2" s="47" t="s">
        <v>78</v>
      </c>
      <c r="J2" s="48"/>
      <c r="K2" s="48"/>
      <c r="L2" s="48"/>
      <c r="M2" s="48"/>
      <c r="N2" s="48"/>
      <c r="O2" s="49"/>
      <c r="P2" s="47" t="s">
        <v>79</v>
      </c>
      <c r="Q2" s="48"/>
      <c r="R2" s="48"/>
      <c r="S2" s="48"/>
      <c r="T2" s="49"/>
    </row>
    <row r="3" spans="1:20" ht="124.5" customHeight="1">
      <c r="A3" s="52"/>
      <c r="B3" s="53"/>
      <c r="C3" s="15" t="s">
        <v>87</v>
      </c>
      <c r="D3" s="15" t="s">
        <v>88</v>
      </c>
      <c r="E3" s="15" t="s">
        <v>89</v>
      </c>
      <c r="F3" s="15" t="s">
        <v>90</v>
      </c>
      <c r="G3" s="15" t="s">
        <v>86</v>
      </c>
      <c r="H3" s="15" t="s">
        <v>83</v>
      </c>
      <c r="I3" s="15" t="s">
        <v>80</v>
      </c>
      <c r="J3" s="15" t="s">
        <v>81</v>
      </c>
      <c r="K3" s="15" t="s">
        <v>84</v>
      </c>
      <c r="L3" s="15" t="s">
        <v>82</v>
      </c>
      <c r="M3" s="15" t="s">
        <v>83</v>
      </c>
      <c r="N3" s="16" t="s">
        <v>85</v>
      </c>
      <c r="O3" s="15" t="s">
        <v>86</v>
      </c>
      <c r="P3" s="15" t="s">
        <v>80</v>
      </c>
      <c r="Q3" s="15" t="s">
        <v>81</v>
      </c>
      <c r="R3" s="15" t="s">
        <v>90</v>
      </c>
      <c r="S3" s="15" t="s">
        <v>83</v>
      </c>
      <c r="T3" s="15" t="s">
        <v>86</v>
      </c>
    </row>
    <row r="4" spans="1:20" ht="12.75">
      <c r="A4" s="6">
        <v>1</v>
      </c>
      <c r="B4" s="2" t="s">
        <v>20</v>
      </c>
      <c r="C4" s="2">
        <v>1</v>
      </c>
      <c r="D4" s="13"/>
      <c r="E4" s="13">
        <v>0</v>
      </c>
      <c r="F4" s="13"/>
      <c r="G4" s="4">
        <f>форма!D9</f>
        <v>365.2</v>
      </c>
      <c r="H4" s="4"/>
      <c r="I4" s="4"/>
      <c r="J4" s="4"/>
      <c r="K4" s="4"/>
      <c r="L4" s="4"/>
      <c r="M4" s="4"/>
      <c r="N4" s="2"/>
      <c r="O4" s="2"/>
      <c r="P4" s="2"/>
      <c r="Q4" s="2"/>
      <c r="R4" s="2"/>
      <c r="S4" s="2"/>
      <c r="T4" s="4">
        <v>365.2</v>
      </c>
    </row>
    <row r="5" spans="1:20" ht="12.75">
      <c r="A5" s="6">
        <v>2</v>
      </c>
      <c r="B5" s="2" t="s">
        <v>44</v>
      </c>
      <c r="C5" s="2">
        <v>1</v>
      </c>
      <c r="D5" s="13"/>
      <c r="E5" s="13"/>
      <c r="F5" s="4">
        <v>729.1</v>
      </c>
      <c r="G5" s="4">
        <f>форма!D10</f>
        <v>729.1</v>
      </c>
      <c r="H5" s="4">
        <v>1</v>
      </c>
      <c r="I5" s="4"/>
      <c r="J5" s="4"/>
      <c r="K5" s="4"/>
      <c r="L5" s="4"/>
      <c r="M5" s="4"/>
      <c r="N5" s="2"/>
      <c r="O5" s="2"/>
      <c r="P5" s="2"/>
      <c r="Q5" s="2"/>
      <c r="R5" s="4">
        <v>729.1</v>
      </c>
      <c r="S5" s="2"/>
      <c r="T5" s="4">
        <v>729.1</v>
      </c>
    </row>
    <row r="6" spans="1:20" ht="12.75">
      <c r="A6" s="6">
        <v>3</v>
      </c>
      <c r="B6" s="2" t="s">
        <v>45</v>
      </c>
      <c r="C6" s="2">
        <v>1</v>
      </c>
      <c r="D6" s="13"/>
      <c r="E6" s="13"/>
      <c r="F6" s="4">
        <v>798.7</v>
      </c>
      <c r="G6" s="4">
        <f>форма!D11</f>
        <v>798.7</v>
      </c>
      <c r="H6" s="4">
        <v>1</v>
      </c>
      <c r="I6" s="4"/>
      <c r="J6" s="4"/>
      <c r="K6" s="4"/>
      <c r="L6" s="4"/>
      <c r="M6" s="4"/>
      <c r="N6" s="2"/>
      <c r="O6" s="2"/>
      <c r="P6" s="2"/>
      <c r="Q6" s="2"/>
      <c r="R6" s="2"/>
      <c r="S6" s="2"/>
      <c r="T6" s="4">
        <v>798.7</v>
      </c>
    </row>
    <row r="7" spans="1:20" ht="12.75">
      <c r="A7" s="6">
        <v>4</v>
      </c>
      <c r="B7" s="2" t="s">
        <v>46</v>
      </c>
      <c r="C7" s="2">
        <v>1</v>
      </c>
      <c r="D7" s="13"/>
      <c r="E7" s="13"/>
      <c r="F7" s="4">
        <v>671</v>
      </c>
      <c r="G7" s="4">
        <f>форма!D12</f>
        <v>671</v>
      </c>
      <c r="H7" s="4">
        <v>1</v>
      </c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4">
        <v>671</v>
      </c>
    </row>
    <row r="8" spans="1:20" ht="12.75">
      <c r="A8" s="6">
        <v>5</v>
      </c>
      <c r="B8" s="2" t="s">
        <v>21</v>
      </c>
      <c r="C8" s="2">
        <v>1</v>
      </c>
      <c r="D8" s="13"/>
      <c r="E8" s="13"/>
      <c r="F8" s="4">
        <v>727.2</v>
      </c>
      <c r="G8" s="4">
        <f>форма!D13</f>
        <v>727.23</v>
      </c>
      <c r="H8" s="4">
        <v>1</v>
      </c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4">
        <v>727.2</v>
      </c>
    </row>
    <row r="9" spans="1:20" ht="12.75">
      <c r="A9" s="6">
        <v>6</v>
      </c>
      <c r="B9" s="2" t="s">
        <v>22</v>
      </c>
      <c r="C9" s="2">
        <v>1</v>
      </c>
      <c r="D9" s="13"/>
      <c r="E9" s="17">
        <v>335.9</v>
      </c>
      <c r="F9" s="17"/>
      <c r="G9" s="4">
        <f>форма!D14</f>
        <v>335.92</v>
      </c>
      <c r="H9" s="4">
        <v>0</v>
      </c>
      <c r="I9" s="4"/>
      <c r="J9" s="4"/>
      <c r="K9" s="4"/>
      <c r="L9" s="4"/>
      <c r="M9" s="4"/>
      <c r="N9" s="2"/>
      <c r="O9" s="2"/>
      <c r="P9" s="2"/>
      <c r="Q9" s="2"/>
      <c r="R9" s="2"/>
      <c r="S9" s="2"/>
      <c r="T9" s="17">
        <v>335.9</v>
      </c>
    </row>
    <row r="10" spans="1:20" ht="12.75">
      <c r="A10" s="6">
        <v>7</v>
      </c>
      <c r="B10" s="2" t="s">
        <v>23</v>
      </c>
      <c r="C10" s="2">
        <v>1</v>
      </c>
      <c r="D10" s="13"/>
      <c r="E10" s="17"/>
      <c r="F10" s="4">
        <v>851</v>
      </c>
      <c r="G10" s="4">
        <f>форма!D15</f>
        <v>851</v>
      </c>
      <c r="H10" s="4">
        <v>1</v>
      </c>
      <c r="I10" s="4"/>
      <c r="J10" s="4"/>
      <c r="K10" s="4"/>
      <c r="L10" s="4"/>
      <c r="M10" s="4"/>
      <c r="N10" s="2"/>
      <c r="O10" s="2"/>
      <c r="P10" s="2"/>
      <c r="Q10" s="2"/>
      <c r="R10" s="2"/>
      <c r="S10" s="2"/>
      <c r="T10" s="4">
        <v>851</v>
      </c>
    </row>
    <row r="11" spans="1:20" ht="12.75">
      <c r="A11" s="6">
        <v>11</v>
      </c>
      <c r="B11" s="2" t="s">
        <v>24</v>
      </c>
      <c r="C11" s="2">
        <v>1</v>
      </c>
      <c r="D11" s="13"/>
      <c r="E11" s="13"/>
      <c r="F11" s="4">
        <v>723.4</v>
      </c>
      <c r="G11" s="4">
        <f>форма!D21</f>
        <v>723.41</v>
      </c>
      <c r="H11" s="4">
        <v>1</v>
      </c>
      <c r="I11" s="4"/>
      <c r="J11" s="4"/>
      <c r="K11" s="4"/>
      <c r="L11" s="4"/>
      <c r="M11" s="4"/>
      <c r="N11" s="2"/>
      <c r="O11" s="2"/>
      <c r="P11" s="2"/>
      <c r="Q11" s="2"/>
      <c r="R11" s="2"/>
      <c r="S11" s="2"/>
      <c r="T11" s="4">
        <v>723.4</v>
      </c>
    </row>
    <row r="12" spans="1:20" ht="12.75">
      <c r="A12" s="6">
        <v>12</v>
      </c>
      <c r="B12" s="2" t="s">
        <v>25</v>
      </c>
      <c r="C12" s="2">
        <v>1</v>
      </c>
      <c r="D12" s="13"/>
      <c r="E12" s="13"/>
      <c r="F12" s="4">
        <v>845.5</v>
      </c>
      <c r="G12" s="4">
        <f>форма!D22</f>
        <v>845.54</v>
      </c>
      <c r="H12" s="4">
        <v>1</v>
      </c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4">
        <v>845.5</v>
      </c>
    </row>
    <row r="13" spans="1:20" ht="12.75">
      <c r="A13" s="6">
        <v>13</v>
      </c>
      <c r="B13" s="2" t="s">
        <v>26</v>
      </c>
      <c r="C13" s="2">
        <v>1</v>
      </c>
      <c r="D13" s="13"/>
      <c r="E13" s="13"/>
      <c r="F13" s="4">
        <v>912.9</v>
      </c>
      <c r="G13" s="4">
        <f>форма!D23</f>
        <v>912.91</v>
      </c>
      <c r="H13" s="4">
        <v>1</v>
      </c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4">
        <v>912.9</v>
      </c>
    </row>
    <row r="14" spans="1:20" ht="12.75">
      <c r="A14" s="6">
        <v>14</v>
      </c>
      <c r="B14" s="2" t="s">
        <v>27</v>
      </c>
      <c r="C14" s="2">
        <v>1</v>
      </c>
      <c r="D14" s="13"/>
      <c r="E14" s="13"/>
      <c r="F14" s="4">
        <v>923.5</v>
      </c>
      <c r="G14" s="4">
        <f>форма!D24</f>
        <v>923.52</v>
      </c>
      <c r="H14" s="4">
        <v>1</v>
      </c>
      <c r="I14" s="4"/>
      <c r="J14" s="4"/>
      <c r="K14" s="4"/>
      <c r="L14" s="4"/>
      <c r="M14" s="4"/>
      <c r="N14" s="2"/>
      <c r="O14" s="2"/>
      <c r="P14" s="2"/>
      <c r="Q14" s="2"/>
      <c r="R14" s="2"/>
      <c r="S14" s="2"/>
      <c r="T14" s="4">
        <v>923.5</v>
      </c>
    </row>
    <row r="15" spans="1:20" ht="12.75">
      <c r="A15" s="6">
        <v>15</v>
      </c>
      <c r="B15" s="2" t="s">
        <v>28</v>
      </c>
      <c r="C15" s="2">
        <v>1</v>
      </c>
      <c r="D15" s="13"/>
      <c r="E15" s="13"/>
      <c r="F15" s="4">
        <v>860.2</v>
      </c>
      <c r="G15" s="4">
        <f>форма!D25</f>
        <v>860.15</v>
      </c>
      <c r="H15" s="4">
        <v>1</v>
      </c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4">
        <v>860.2</v>
      </c>
    </row>
    <row r="16" spans="1:20" ht="12.75">
      <c r="A16" s="6">
        <v>16</v>
      </c>
      <c r="B16" s="2" t="s">
        <v>29</v>
      </c>
      <c r="C16" s="2">
        <v>1</v>
      </c>
      <c r="D16" s="13"/>
      <c r="E16" s="13">
        <v>1489</v>
      </c>
      <c r="F16" s="13"/>
      <c r="G16" s="4">
        <f>форма!D26</f>
        <v>1489</v>
      </c>
      <c r="H16" s="4">
        <v>0</v>
      </c>
      <c r="I16" s="4"/>
      <c r="J16" s="4"/>
      <c r="K16" s="4"/>
      <c r="L16" s="4"/>
      <c r="M16" s="4"/>
      <c r="N16" s="2"/>
      <c r="O16" s="2"/>
      <c r="P16" s="2"/>
      <c r="Q16" s="2"/>
      <c r="R16" s="2"/>
      <c r="S16" s="2"/>
      <c r="T16" s="13">
        <v>1489</v>
      </c>
    </row>
    <row r="17" spans="1:20" ht="12.75">
      <c r="A17" s="6">
        <v>17</v>
      </c>
      <c r="B17" s="2" t="s">
        <v>48</v>
      </c>
      <c r="C17" s="2">
        <v>1</v>
      </c>
      <c r="D17" s="13"/>
      <c r="E17" s="13">
        <v>862.6</v>
      </c>
      <c r="F17" s="13"/>
      <c r="G17" s="4">
        <f>форма!D27</f>
        <v>862.63</v>
      </c>
      <c r="H17" s="4">
        <v>0</v>
      </c>
      <c r="I17" s="4"/>
      <c r="J17" s="4"/>
      <c r="K17" s="4"/>
      <c r="L17" s="4"/>
      <c r="M17" s="4"/>
      <c r="N17" s="2"/>
      <c r="O17" s="2"/>
      <c r="P17" s="2"/>
      <c r="Q17" s="2"/>
      <c r="R17" s="2"/>
      <c r="S17" s="2"/>
      <c r="T17" s="13">
        <v>862.6</v>
      </c>
    </row>
    <row r="18" spans="1:20" ht="12.75">
      <c r="A18" s="6">
        <v>18</v>
      </c>
      <c r="B18" s="2" t="s">
        <v>30</v>
      </c>
      <c r="C18" s="2">
        <v>1</v>
      </c>
      <c r="D18" s="13"/>
      <c r="E18" s="17"/>
      <c r="F18" s="4">
        <v>708.5</v>
      </c>
      <c r="G18" s="4">
        <f>форма!D28</f>
        <v>708.53</v>
      </c>
      <c r="H18" s="4">
        <v>1</v>
      </c>
      <c r="I18" s="4"/>
      <c r="J18" s="4"/>
      <c r="K18" s="4"/>
      <c r="L18" s="4"/>
      <c r="M18" s="4"/>
      <c r="N18" s="2"/>
      <c r="O18" s="2"/>
      <c r="P18" s="2"/>
      <c r="Q18" s="2"/>
      <c r="R18" s="2"/>
      <c r="S18" s="2"/>
      <c r="T18" s="4">
        <v>708.5</v>
      </c>
    </row>
    <row r="19" spans="1:20" ht="12.75">
      <c r="A19" s="6">
        <v>19</v>
      </c>
      <c r="B19" s="2" t="s">
        <v>31</v>
      </c>
      <c r="C19" s="2">
        <v>1</v>
      </c>
      <c r="D19" s="13"/>
      <c r="E19" s="17"/>
      <c r="F19" s="4">
        <v>692.7</v>
      </c>
      <c r="G19" s="4">
        <f>форма!D29</f>
        <v>692.74</v>
      </c>
      <c r="H19" s="4">
        <v>1</v>
      </c>
      <c r="I19" s="4"/>
      <c r="J19" s="4"/>
      <c r="K19" s="4"/>
      <c r="L19" s="4"/>
      <c r="M19" s="4"/>
      <c r="N19" s="2"/>
      <c r="O19" s="2"/>
      <c r="P19" s="2"/>
      <c r="Q19" s="2"/>
      <c r="R19" s="2"/>
      <c r="S19" s="2"/>
      <c r="T19" s="4">
        <v>692.7</v>
      </c>
    </row>
    <row r="20" spans="1:20" ht="12.75">
      <c r="A20" s="6">
        <v>20</v>
      </c>
      <c r="B20" s="2" t="s">
        <v>33</v>
      </c>
      <c r="C20" s="2">
        <v>1</v>
      </c>
      <c r="D20" s="13"/>
      <c r="E20" s="17"/>
      <c r="F20" s="4">
        <v>915.2</v>
      </c>
      <c r="G20" s="4">
        <f>форма!D30</f>
        <v>915.15</v>
      </c>
      <c r="H20" s="4">
        <v>1</v>
      </c>
      <c r="I20" s="4"/>
      <c r="J20" s="4"/>
      <c r="K20" s="4"/>
      <c r="L20" s="4"/>
      <c r="M20" s="4"/>
      <c r="N20" s="2"/>
      <c r="O20" s="2"/>
      <c r="P20" s="2"/>
      <c r="Q20" s="2"/>
      <c r="R20" s="4">
        <v>915.2</v>
      </c>
      <c r="S20" s="2"/>
      <c r="T20" s="4">
        <v>915.2</v>
      </c>
    </row>
    <row r="21" spans="1:20" ht="12.75">
      <c r="A21" s="6">
        <v>21</v>
      </c>
      <c r="B21" s="2" t="s">
        <v>32</v>
      </c>
      <c r="C21" s="2">
        <v>1</v>
      </c>
      <c r="D21" s="13"/>
      <c r="E21" s="17">
        <v>799</v>
      </c>
      <c r="F21" s="17"/>
      <c r="G21" s="4">
        <f>форма!D31</f>
        <v>799</v>
      </c>
      <c r="H21" s="4">
        <v>1</v>
      </c>
      <c r="I21" s="4"/>
      <c r="J21" s="4"/>
      <c r="K21" s="4"/>
      <c r="L21" s="4"/>
      <c r="M21" s="4"/>
      <c r="N21" s="2"/>
      <c r="O21" s="2"/>
      <c r="P21" s="2"/>
      <c r="Q21" s="2"/>
      <c r="R21" s="2"/>
      <c r="S21" s="2"/>
      <c r="T21" s="4">
        <v>799</v>
      </c>
    </row>
    <row r="22" spans="1:20" ht="12.75">
      <c r="A22" s="6">
        <v>22</v>
      </c>
      <c r="B22" s="2" t="s">
        <v>34</v>
      </c>
      <c r="C22" s="2">
        <v>1</v>
      </c>
      <c r="D22" s="13"/>
      <c r="E22" s="17"/>
      <c r="F22" s="4">
        <v>374.7</v>
      </c>
      <c r="G22" s="4">
        <f>форма!D32</f>
        <v>374.7</v>
      </c>
      <c r="H22" s="4">
        <v>1</v>
      </c>
      <c r="I22" s="4"/>
      <c r="J22" s="4"/>
      <c r="K22" s="4"/>
      <c r="L22" s="4"/>
      <c r="M22" s="4"/>
      <c r="N22" s="2"/>
      <c r="O22" s="2"/>
      <c r="P22" s="2"/>
      <c r="Q22" s="2"/>
      <c r="R22" s="4">
        <v>374.7</v>
      </c>
      <c r="S22" s="2"/>
      <c r="T22" s="4">
        <v>374.7</v>
      </c>
    </row>
    <row r="23" spans="1:20" ht="12.75">
      <c r="A23" s="6">
        <v>23</v>
      </c>
      <c r="B23" s="2" t="s">
        <v>43</v>
      </c>
      <c r="C23" s="2">
        <v>1</v>
      </c>
      <c r="D23" s="13"/>
      <c r="E23" s="17"/>
      <c r="F23" s="4">
        <v>375.1</v>
      </c>
      <c r="G23" s="4">
        <f>форма!D33</f>
        <v>375.1</v>
      </c>
      <c r="H23" s="4">
        <v>1</v>
      </c>
      <c r="I23" s="4"/>
      <c r="J23" s="4"/>
      <c r="K23" s="4"/>
      <c r="L23" s="4"/>
      <c r="M23" s="4"/>
      <c r="N23" s="2"/>
      <c r="O23" s="2"/>
      <c r="P23" s="2"/>
      <c r="Q23" s="2"/>
      <c r="R23" s="4">
        <v>375.1</v>
      </c>
      <c r="S23" s="2"/>
      <c r="T23" s="4">
        <v>375.1</v>
      </c>
    </row>
    <row r="24" spans="1:20" ht="12.75">
      <c r="A24" s="6">
        <v>24</v>
      </c>
      <c r="B24" s="2" t="s">
        <v>42</v>
      </c>
      <c r="C24" s="2">
        <v>1</v>
      </c>
      <c r="D24" s="13"/>
      <c r="E24" s="17"/>
      <c r="F24" s="4">
        <v>802.2</v>
      </c>
      <c r="G24" s="4">
        <f>форма!D34</f>
        <v>802.2</v>
      </c>
      <c r="H24" s="4">
        <v>1</v>
      </c>
      <c r="I24" s="4"/>
      <c r="J24" s="4"/>
      <c r="K24" s="4"/>
      <c r="L24" s="4"/>
      <c r="M24" s="4"/>
      <c r="N24" s="2"/>
      <c r="O24" s="2"/>
      <c r="P24" s="2"/>
      <c r="Q24" s="2"/>
      <c r="R24" s="4">
        <v>802.2</v>
      </c>
      <c r="S24" s="2"/>
      <c r="T24" s="4">
        <v>802.2</v>
      </c>
    </row>
    <row r="25" spans="1:20" ht="12.75">
      <c r="A25" s="6">
        <v>26</v>
      </c>
      <c r="B25" s="2" t="s">
        <v>36</v>
      </c>
      <c r="C25" s="2">
        <v>1</v>
      </c>
      <c r="D25" s="13"/>
      <c r="E25" s="17"/>
      <c r="F25" s="4">
        <v>1082</v>
      </c>
      <c r="G25" s="4">
        <f>форма!D36</f>
        <v>1082.01</v>
      </c>
      <c r="H25" s="4">
        <v>1</v>
      </c>
      <c r="I25" s="4"/>
      <c r="J25" s="4"/>
      <c r="K25" s="4"/>
      <c r="L25" s="4"/>
      <c r="M25" s="4"/>
      <c r="N25" s="2"/>
      <c r="O25" s="4">
        <v>1082</v>
      </c>
      <c r="P25" s="2"/>
      <c r="Q25" s="2"/>
      <c r="R25" s="2"/>
      <c r="S25" s="2"/>
      <c r="T25" s="4">
        <v>1082</v>
      </c>
    </row>
    <row r="26" spans="1:20" ht="12.75">
      <c r="A26" s="6">
        <v>27</v>
      </c>
      <c r="B26" s="2" t="s">
        <v>35</v>
      </c>
      <c r="C26" s="2">
        <v>1</v>
      </c>
      <c r="D26" s="13"/>
      <c r="E26" s="17">
        <v>1146</v>
      </c>
      <c r="F26" s="17"/>
      <c r="G26" s="4">
        <f>форма!D37</f>
        <v>1146.01</v>
      </c>
      <c r="H26" s="4">
        <v>0</v>
      </c>
      <c r="I26" s="4"/>
      <c r="J26" s="4"/>
      <c r="K26" s="4"/>
      <c r="L26" s="4"/>
      <c r="M26" s="4"/>
      <c r="N26" s="2"/>
      <c r="O26" s="4">
        <v>1146</v>
      </c>
      <c r="P26" s="2"/>
      <c r="Q26" s="2"/>
      <c r="R26" s="2"/>
      <c r="S26" s="2"/>
      <c r="T26" s="17">
        <v>1146</v>
      </c>
    </row>
    <row r="27" spans="1:20" ht="12.75">
      <c r="A27" s="6">
        <v>28</v>
      </c>
      <c r="B27" s="2" t="s">
        <v>37</v>
      </c>
      <c r="C27" s="2">
        <v>1</v>
      </c>
      <c r="D27" s="13"/>
      <c r="E27" s="17">
        <v>840</v>
      </c>
      <c r="F27" s="17"/>
      <c r="G27" s="4">
        <f>форма!D40</f>
        <v>839.99</v>
      </c>
      <c r="H27" s="4">
        <v>0</v>
      </c>
      <c r="I27" s="4"/>
      <c r="J27" s="4"/>
      <c r="K27" s="4"/>
      <c r="L27" s="4"/>
      <c r="M27" s="4"/>
      <c r="N27" s="2"/>
      <c r="O27" s="2"/>
      <c r="P27" s="2"/>
      <c r="Q27" s="2"/>
      <c r="R27" s="2"/>
      <c r="S27" s="2"/>
      <c r="T27" s="17">
        <v>840</v>
      </c>
    </row>
    <row r="28" spans="1:20" ht="12.75">
      <c r="A28" s="6">
        <v>29</v>
      </c>
      <c r="B28" s="2" t="s">
        <v>38</v>
      </c>
      <c r="C28" s="2">
        <v>1</v>
      </c>
      <c r="D28" s="13"/>
      <c r="E28" s="17">
        <v>920.5</v>
      </c>
      <c r="F28" s="17"/>
      <c r="G28" s="4">
        <f>форма!D44</f>
        <v>920.51</v>
      </c>
      <c r="H28" s="4">
        <v>0</v>
      </c>
      <c r="I28" s="4"/>
      <c r="J28" s="4"/>
      <c r="K28" s="4"/>
      <c r="L28" s="4"/>
      <c r="M28" s="4"/>
      <c r="N28" s="2"/>
      <c r="O28" s="2"/>
      <c r="P28" s="2"/>
      <c r="Q28" s="2"/>
      <c r="R28" s="2"/>
      <c r="S28" s="2"/>
      <c r="T28" s="17">
        <v>920.5</v>
      </c>
    </row>
    <row r="29" spans="1:20" ht="12.75">
      <c r="A29" s="6">
        <v>30</v>
      </c>
      <c r="B29" s="2" t="s">
        <v>39</v>
      </c>
      <c r="C29" s="2">
        <v>1</v>
      </c>
      <c r="D29" s="13"/>
      <c r="E29" s="17"/>
      <c r="F29" s="4">
        <v>875.2</v>
      </c>
      <c r="G29" s="4">
        <f>форма!D45</f>
        <v>875.2</v>
      </c>
      <c r="H29" s="4">
        <v>1</v>
      </c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  <c r="T29" s="4">
        <v>875.2</v>
      </c>
    </row>
    <row r="30" spans="1:20" ht="12.75">
      <c r="A30" s="6">
        <v>31</v>
      </c>
      <c r="B30" s="2" t="s">
        <v>40</v>
      </c>
      <c r="C30" s="2">
        <v>1</v>
      </c>
      <c r="D30" s="13"/>
      <c r="E30" s="17"/>
      <c r="F30" s="4">
        <v>739.4</v>
      </c>
      <c r="G30" s="4">
        <f>форма!D46</f>
        <v>739.4</v>
      </c>
      <c r="H30" s="4">
        <v>1</v>
      </c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  <c r="T30" s="4">
        <v>739.4</v>
      </c>
    </row>
    <row r="31" spans="1:20" ht="12.75">
      <c r="A31" s="6"/>
      <c r="B31" s="2" t="s">
        <v>75</v>
      </c>
      <c r="C31" s="2"/>
      <c r="D31" s="13"/>
      <c r="E31" s="17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  <c r="T31" s="4">
        <v>514.93</v>
      </c>
    </row>
    <row r="32" spans="1:20" s="14" customFormat="1" ht="12.75">
      <c r="A32" s="10"/>
      <c r="B32" s="10" t="s">
        <v>62</v>
      </c>
      <c r="C32" s="9">
        <f>SUM(C4:C30)</f>
        <v>27</v>
      </c>
      <c r="D32" s="9"/>
      <c r="E32" s="9">
        <f>SUM(E4:E30)</f>
        <v>6393</v>
      </c>
      <c r="F32" s="9">
        <f>SUM(F5:F30)</f>
        <v>14607.500000000004</v>
      </c>
      <c r="G32" s="9">
        <f>SUM(G4:G30)</f>
        <v>21365.85</v>
      </c>
      <c r="H32" s="9">
        <f>SUM(H4:H30)</f>
        <v>20</v>
      </c>
      <c r="I32" s="9"/>
      <c r="J32" s="9"/>
      <c r="K32" s="9"/>
      <c r="L32" s="9"/>
      <c r="M32" s="9"/>
      <c r="N32" s="10"/>
      <c r="O32" s="9">
        <f>SUM(O4:O30)</f>
        <v>2228</v>
      </c>
      <c r="P32" s="10"/>
      <c r="Q32" s="10"/>
      <c r="R32" s="9">
        <f>SUM(R4:R31)</f>
        <v>3196.3</v>
      </c>
      <c r="S32" s="10"/>
      <c r="T32" s="9">
        <f>SUM(T4:T31)</f>
        <v>21880.63000000001</v>
      </c>
    </row>
    <row r="33" spans="1:20" ht="12.75">
      <c r="A33" s="2"/>
      <c r="B33" s="2"/>
      <c r="C33" s="2">
        <f>G5+G6+G7+G8+G9+G10+G11+G12+G13+G14+G15+G16+G17+G18+G19+G20+G21+G22+G23+G24+G25+G26+G27+G28+G29+G30</f>
        <v>21000.65</v>
      </c>
      <c r="D33" s="2"/>
      <c r="E33" s="2"/>
      <c r="F33" s="2">
        <f>F32+G16+G17+G26+G27</f>
        <v>18945.130000000005</v>
      </c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 t="s">
        <v>91</v>
      </c>
      <c r="S33" s="2"/>
      <c r="T33" s="2"/>
    </row>
    <row r="34" spans="1:20" ht="12.75">
      <c r="A34" s="19"/>
      <c r="B34" s="19"/>
      <c r="C34" s="19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19"/>
      <c r="O34" s="19"/>
      <c r="P34" s="19"/>
      <c r="Q34" s="19"/>
      <c r="R34" s="19"/>
      <c r="S34" s="19"/>
      <c r="T34" s="19"/>
    </row>
    <row r="35" spans="1:20" ht="12.75">
      <c r="A35" s="19"/>
      <c r="B35" s="19"/>
      <c r="C35" s="19"/>
      <c r="D35" s="19"/>
      <c r="E35" s="19"/>
      <c r="F35" s="19"/>
      <c r="G35" s="20"/>
      <c r="H35" s="20"/>
      <c r="I35" s="20"/>
      <c r="J35" s="20"/>
      <c r="K35" s="20"/>
      <c r="L35" s="20"/>
      <c r="M35" s="20"/>
      <c r="N35" s="19"/>
      <c r="O35" s="19"/>
      <c r="P35" s="19"/>
      <c r="Q35" s="19"/>
      <c r="R35" s="19"/>
      <c r="S35" s="19"/>
      <c r="T35" s="19"/>
    </row>
    <row r="36" spans="1:20" ht="12.75">
      <c r="A36" s="19"/>
      <c r="B36" s="19"/>
      <c r="C36" s="19"/>
      <c r="D36" s="19"/>
      <c r="E36" s="19"/>
      <c r="F36" s="19"/>
      <c r="G36" s="20"/>
      <c r="H36" s="20"/>
      <c r="I36" s="20"/>
      <c r="J36" s="20"/>
      <c r="K36" s="20"/>
      <c r="L36" s="20"/>
      <c r="M36" s="20"/>
      <c r="N36" s="19"/>
      <c r="O36" s="19"/>
      <c r="P36" s="19"/>
      <c r="Q36" s="19"/>
      <c r="R36" s="19"/>
      <c r="S36" s="19"/>
      <c r="T36" s="19"/>
    </row>
    <row r="38" spans="1:20" ht="114.75">
      <c r="A38" s="2"/>
      <c r="B38" s="2" t="s">
        <v>88</v>
      </c>
      <c r="C38" s="15" t="s">
        <v>87</v>
      </c>
      <c r="D38" s="15" t="s">
        <v>88</v>
      </c>
      <c r="E38" s="15" t="s">
        <v>89</v>
      </c>
      <c r="F38" s="15" t="s">
        <v>90</v>
      </c>
      <c r="G38" s="15" t="s">
        <v>86</v>
      </c>
      <c r="H38" s="15" t="s">
        <v>83</v>
      </c>
      <c r="I38" s="4"/>
      <c r="J38" s="4"/>
      <c r="K38" s="4"/>
      <c r="L38" s="4"/>
      <c r="M38" s="4"/>
      <c r="N38" s="2"/>
      <c r="O38" s="2"/>
      <c r="P38" s="2"/>
      <c r="Q38" s="2"/>
      <c r="R38" s="2"/>
      <c r="S38" s="2"/>
      <c r="T38" s="2"/>
    </row>
    <row r="39" spans="1:20" ht="12.75">
      <c r="A39" s="2"/>
      <c r="B39" s="2" t="s">
        <v>47</v>
      </c>
      <c r="C39" s="2"/>
      <c r="D39" s="2"/>
      <c r="E39" s="2"/>
      <c r="F39" s="2"/>
      <c r="G39" s="4">
        <v>480</v>
      </c>
      <c r="H39" s="4"/>
      <c r="I39" s="4"/>
      <c r="J39" s="4"/>
      <c r="K39" s="4"/>
      <c r="L39" s="4"/>
      <c r="M39" s="4"/>
      <c r="N39" s="2"/>
      <c r="O39" s="2"/>
      <c r="P39" s="2"/>
      <c r="Q39" s="2"/>
      <c r="R39" s="2"/>
      <c r="S39" s="2"/>
      <c r="T39" s="4">
        <v>480</v>
      </c>
    </row>
    <row r="40" spans="1:20" ht="12.75">
      <c r="A40" s="2"/>
      <c r="B40" s="2" t="s">
        <v>56</v>
      </c>
      <c r="C40" s="2"/>
      <c r="D40" s="2"/>
      <c r="E40" s="2"/>
      <c r="F40" s="2"/>
      <c r="G40" s="4">
        <v>53</v>
      </c>
      <c r="H40" s="4"/>
      <c r="I40" s="4"/>
      <c r="J40" s="4"/>
      <c r="K40" s="4"/>
      <c r="L40" s="4"/>
      <c r="M40" s="4"/>
      <c r="N40" s="2"/>
      <c r="O40" s="2"/>
      <c r="P40" s="2"/>
      <c r="Q40" s="2"/>
      <c r="R40" s="2"/>
      <c r="S40" s="2"/>
      <c r="T40" s="4">
        <v>53</v>
      </c>
    </row>
    <row r="41" spans="1:20" ht="12.75">
      <c r="A41" s="2"/>
      <c r="B41" s="2" t="s">
        <v>57</v>
      </c>
      <c r="C41" s="2"/>
      <c r="D41" s="2"/>
      <c r="E41" s="2"/>
      <c r="F41" s="2"/>
      <c r="G41" s="4">
        <v>176.4</v>
      </c>
      <c r="H41" s="4"/>
      <c r="I41" s="4"/>
      <c r="J41" s="4"/>
      <c r="K41" s="4"/>
      <c r="L41" s="4"/>
      <c r="M41" s="4"/>
      <c r="N41" s="2"/>
      <c r="O41" s="2"/>
      <c r="P41" s="2"/>
      <c r="Q41" s="2"/>
      <c r="R41" s="2"/>
      <c r="S41" s="2"/>
      <c r="T41" s="4">
        <v>176.4</v>
      </c>
    </row>
    <row r="42" spans="1:20" ht="12.75">
      <c r="A42" s="2"/>
      <c r="B42" s="2" t="s">
        <v>69</v>
      </c>
      <c r="C42" s="2"/>
      <c r="D42" s="2"/>
      <c r="E42" s="2"/>
      <c r="F42" s="2"/>
      <c r="G42" s="4">
        <v>42</v>
      </c>
      <c r="H42" s="4"/>
      <c r="I42" s="4"/>
      <c r="J42" s="4"/>
      <c r="K42" s="4"/>
      <c r="L42" s="4"/>
      <c r="M42" s="4"/>
      <c r="N42" s="2"/>
      <c r="O42" s="2"/>
      <c r="P42" s="2"/>
      <c r="Q42" s="2"/>
      <c r="R42" s="2"/>
      <c r="S42" s="2"/>
      <c r="T42" s="4">
        <v>42</v>
      </c>
    </row>
    <row r="43" spans="1:20" s="14" customFormat="1" ht="12.75">
      <c r="A43" s="10"/>
      <c r="B43" s="10" t="s">
        <v>62</v>
      </c>
      <c r="C43" s="10"/>
      <c r="D43" s="10"/>
      <c r="E43" s="10"/>
      <c r="F43" s="10"/>
      <c r="G43" s="9">
        <f>G39+G40+G41+G42</f>
        <v>751.4</v>
      </c>
      <c r="H43" s="9"/>
      <c r="I43" s="9"/>
      <c r="J43" s="9"/>
      <c r="K43" s="9"/>
      <c r="L43" s="9"/>
      <c r="M43" s="9"/>
      <c r="N43" s="10"/>
      <c r="O43" s="10"/>
      <c r="P43" s="10"/>
      <c r="Q43" s="10"/>
      <c r="R43" s="10"/>
      <c r="S43" s="10"/>
      <c r="T43" s="9">
        <f>T39+T40+T41+T42</f>
        <v>751.4</v>
      </c>
    </row>
  </sheetData>
  <sheetProtection/>
  <mergeCells count="6">
    <mergeCell ref="I2:O2"/>
    <mergeCell ref="P2:T2"/>
    <mergeCell ref="A1:E1"/>
    <mergeCell ref="A2:A3"/>
    <mergeCell ref="B2:B3"/>
    <mergeCell ref="C2:H2"/>
  </mergeCells>
  <printOptions/>
  <pageMargins left="0.75" right="0.75" top="1" bottom="1" header="0.5" footer="0.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0">
      <selection activeCell="B49" sqref="B49"/>
    </sheetView>
  </sheetViews>
  <sheetFormatPr defaultColWidth="9.00390625" defaultRowHeight="12.75"/>
  <cols>
    <col min="1" max="1" width="3.625" style="1" customWidth="1"/>
    <col min="2" max="2" width="17.875" style="1" customWidth="1"/>
    <col min="3" max="3" width="10.375" style="5" customWidth="1"/>
    <col min="4" max="4" width="10.125" style="5" customWidth="1"/>
    <col min="5" max="5" width="11.00390625" style="5" customWidth="1"/>
    <col min="6" max="6" width="10.625" style="5" customWidth="1"/>
    <col min="7" max="8" width="9.125" style="5" customWidth="1"/>
    <col min="9" max="16384" width="9.125" style="1" customWidth="1"/>
  </cols>
  <sheetData>
    <row r="1" spans="6:8" ht="12.75">
      <c r="F1" s="54" t="s">
        <v>58</v>
      </c>
      <c r="G1" s="54"/>
      <c r="H1" s="54"/>
    </row>
    <row r="2" spans="5:8" ht="12.75">
      <c r="E2" s="54" t="s">
        <v>59</v>
      </c>
      <c r="F2" s="54"/>
      <c r="G2" s="54"/>
      <c r="H2" s="54"/>
    </row>
    <row r="3" spans="5:8" ht="12.75">
      <c r="E3" s="55" t="s">
        <v>60</v>
      </c>
      <c r="F3" s="55"/>
      <c r="G3" s="55"/>
      <c r="H3" s="55"/>
    </row>
    <row r="4" spans="5:8" ht="12.75">
      <c r="E4" s="54" t="s">
        <v>61</v>
      </c>
      <c r="F4" s="54"/>
      <c r="G4" s="54"/>
      <c r="H4" s="54"/>
    </row>
    <row r="5" spans="1:8" ht="21.75" customHeight="1">
      <c r="A5" s="50" t="s">
        <v>74</v>
      </c>
      <c r="B5" s="50"/>
      <c r="C5" s="50"/>
      <c r="D5" s="50"/>
      <c r="E5" s="50"/>
      <c r="F5" s="50"/>
      <c r="G5" s="50"/>
      <c r="H5" s="50"/>
    </row>
    <row r="6" spans="1:8" ht="16.5" customHeight="1">
      <c r="A6" s="51" t="s">
        <v>19</v>
      </c>
      <c r="B6" s="53" t="s">
        <v>18</v>
      </c>
      <c r="C6" s="56" t="s">
        <v>52</v>
      </c>
      <c r="D6" s="58" t="s">
        <v>63</v>
      </c>
      <c r="E6" s="53" t="s">
        <v>49</v>
      </c>
      <c r="F6" s="53"/>
      <c r="G6" s="56" t="s">
        <v>54</v>
      </c>
      <c r="H6" s="56" t="s">
        <v>53</v>
      </c>
    </row>
    <row r="7" spans="1:8" ht="16.5" customHeight="1">
      <c r="A7" s="52"/>
      <c r="B7" s="53"/>
      <c r="C7" s="57"/>
      <c r="D7" s="58"/>
      <c r="E7" s="4" t="s">
        <v>50</v>
      </c>
      <c r="F7" s="4" t="s">
        <v>51</v>
      </c>
      <c r="G7" s="57"/>
      <c r="H7" s="57"/>
    </row>
    <row r="8" spans="1:8" ht="16.5" customHeight="1">
      <c r="A8" s="7"/>
      <c r="B8" s="9" t="s">
        <v>64</v>
      </c>
      <c r="C8" s="8"/>
      <c r="D8" s="3"/>
      <c r="E8" s="4"/>
      <c r="F8" s="4"/>
      <c r="G8" s="8"/>
      <c r="H8" s="8"/>
    </row>
    <row r="9" spans="1:8" ht="12.75">
      <c r="A9" s="6">
        <v>1</v>
      </c>
      <c r="B9" s="2" t="s">
        <v>20</v>
      </c>
      <c r="C9" s="4">
        <v>1966</v>
      </c>
      <c r="D9" s="4">
        <v>365.2</v>
      </c>
      <c r="E9" s="4">
        <v>72.6</v>
      </c>
      <c r="F9" s="4">
        <v>292.6</v>
      </c>
      <c r="G9" s="4">
        <v>15</v>
      </c>
      <c r="H9" s="4">
        <v>9</v>
      </c>
    </row>
    <row r="10" spans="1:8" ht="12.75">
      <c r="A10" s="6">
        <v>2</v>
      </c>
      <c r="B10" s="2" t="s">
        <v>44</v>
      </c>
      <c r="C10" s="4">
        <v>1976</v>
      </c>
      <c r="D10" s="4">
        <v>729.1</v>
      </c>
      <c r="E10" s="4">
        <v>83.4</v>
      </c>
      <c r="F10" s="4">
        <v>645.7</v>
      </c>
      <c r="G10" s="4">
        <v>40</v>
      </c>
      <c r="H10" s="4">
        <v>16</v>
      </c>
    </row>
    <row r="11" spans="1:8" ht="12.75">
      <c r="A11" s="6">
        <v>3</v>
      </c>
      <c r="B11" s="2" t="s">
        <v>45</v>
      </c>
      <c r="C11" s="4">
        <v>1987</v>
      </c>
      <c r="D11" s="4">
        <v>798.7</v>
      </c>
      <c r="E11" s="4">
        <v>46.7</v>
      </c>
      <c r="F11" s="4">
        <f>D11-E11</f>
        <v>752</v>
      </c>
      <c r="G11" s="4">
        <v>31</v>
      </c>
      <c r="H11" s="4">
        <v>18</v>
      </c>
    </row>
    <row r="12" spans="1:8" ht="12.75">
      <c r="A12" s="6">
        <v>4</v>
      </c>
      <c r="B12" s="2" t="s">
        <v>46</v>
      </c>
      <c r="C12" s="4">
        <v>1979</v>
      </c>
      <c r="D12" s="4">
        <v>671</v>
      </c>
      <c r="E12" s="4">
        <v>27</v>
      </c>
      <c r="F12" s="4">
        <f aca="true" t="shared" si="0" ref="F12:F46">D12-E12</f>
        <v>644</v>
      </c>
      <c r="G12" s="4">
        <v>35</v>
      </c>
      <c r="H12" s="4">
        <v>15</v>
      </c>
    </row>
    <row r="13" spans="1:8" ht="12.75">
      <c r="A13" s="6">
        <v>5</v>
      </c>
      <c r="B13" s="2" t="s">
        <v>21</v>
      </c>
      <c r="C13" s="4">
        <v>1971</v>
      </c>
      <c r="D13" s="4">
        <v>727.23</v>
      </c>
      <c r="E13" s="4">
        <v>104.24</v>
      </c>
      <c r="F13" s="4">
        <f t="shared" si="0"/>
        <v>622.99</v>
      </c>
      <c r="G13" s="4">
        <v>42</v>
      </c>
      <c r="H13" s="4">
        <v>16</v>
      </c>
    </row>
    <row r="14" spans="1:8" ht="12.75">
      <c r="A14" s="6">
        <v>6</v>
      </c>
      <c r="B14" s="2" t="s">
        <v>22</v>
      </c>
      <c r="C14" s="4">
        <v>1975</v>
      </c>
      <c r="D14" s="4">
        <v>335.92</v>
      </c>
      <c r="E14" s="4">
        <v>76.47</v>
      </c>
      <c r="F14" s="4">
        <f t="shared" si="0"/>
        <v>259.45000000000005</v>
      </c>
      <c r="G14" s="4">
        <v>20</v>
      </c>
      <c r="H14" s="4">
        <v>13</v>
      </c>
    </row>
    <row r="15" spans="1:8" ht="12.75">
      <c r="A15" s="6">
        <v>7</v>
      </c>
      <c r="B15" s="2" t="s">
        <v>23</v>
      </c>
      <c r="C15" s="4">
        <v>1975</v>
      </c>
      <c r="D15" s="11">
        <v>851</v>
      </c>
      <c r="E15" s="4">
        <v>87.6</v>
      </c>
      <c r="F15" s="4">
        <f t="shared" si="0"/>
        <v>763.4</v>
      </c>
      <c r="G15" s="4">
        <v>31</v>
      </c>
      <c r="H15" s="4">
        <v>18</v>
      </c>
    </row>
    <row r="16" spans="1:8" ht="12.75">
      <c r="A16" s="6">
        <v>8</v>
      </c>
      <c r="B16" s="2" t="s">
        <v>47</v>
      </c>
      <c r="C16" s="4">
        <v>1970</v>
      </c>
      <c r="D16" s="4">
        <v>480</v>
      </c>
      <c r="E16" s="4">
        <v>0</v>
      </c>
      <c r="F16" s="4">
        <v>480</v>
      </c>
      <c r="G16" s="4">
        <v>23</v>
      </c>
      <c r="H16" s="4">
        <v>6</v>
      </c>
    </row>
    <row r="17" spans="1:8" ht="12.75">
      <c r="A17" s="6">
        <v>9</v>
      </c>
      <c r="B17" s="2" t="s">
        <v>56</v>
      </c>
      <c r="C17" s="4">
        <v>1971</v>
      </c>
      <c r="D17" s="4">
        <v>53</v>
      </c>
      <c r="E17" s="4">
        <v>0</v>
      </c>
      <c r="F17" s="4">
        <v>53</v>
      </c>
      <c r="G17" s="4">
        <v>2</v>
      </c>
      <c r="H17" s="4">
        <v>1</v>
      </c>
    </row>
    <row r="18" spans="1:8" ht="12.75">
      <c r="A18" s="6">
        <v>10</v>
      </c>
      <c r="B18" s="2" t="s">
        <v>57</v>
      </c>
      <c r="C18" s="4">
        <v>1980</v>
      </c>
      <c r="D18" s="4">
        <v>176.4</v>
      </c>
      <c r="E18" s="4">
        <v>0</v>
      </c>
      <c r="F18" s="4">
        <v>176.4</v>
      </c>
      <c r="G18" s="4">
        <v>2</v>
      </c>
      <c r="H18" s="4">
        <v>6</v>
      </c>
    </row>
    <row r="19" spans="1:8" ht="12.75">
      <c r="A19" s="6"/>
      <c r="B19" s="2" t="s">
        <v>62</v>
      </c>
      <c r="C19" s="4"/>
      <c r="D19" s="4">
        <f>+SUM(D9:D18)</f>
        <v>5187.549999999999</v>
      </c>
      <c r="E19" s="4">
        <f>+SUM(E9:E18)</f>
        <v>498.01</v>
      </c>
      <c r="F19" s="4">
        <f>+SUM(F9:F18)</f>
        <v>4689.539999999999</v>
      </c>
      <c r="G19" s="4">
        <f>+SUM(G9:G18)</f>
        <v>241</v>
      </c>
      <c r="H19" s="4">
        <f>+SUM(H9:H18)</f>
        <v>118</v>
      </c>
    </row>
    <row r="20" spans="1:8" ht="12.75">
      <c r="A20" s="6"/>
      <c r="B20" s="10" t="s">
        <v>65</v>
      </c>
      <c r="C20" s="4"/>
      <c r="D20" s="4"/>
      <c r="E20" s="4"/>
      <c r="F20" s="4"/>
      <c r="G20" s="4"/>
      <c r="H20" s="4"/>
    </row>
    <row r="21" spans="1:8" ht="12.75">
      <c r="A21" s="6">
        <v>1</v>
      </c>
      <c r="B21" s="2" t="s">
        <v>24</v>
      </c>
      <c r="C21" s="4">
        <v>1973</v>
      </c>
      <c r="D21" s="4">
        <v>723.41</v>
      </c>
      <c r="E21" s="4">
        <v>226.6</v>
      </c>
      <c r="F21" s="4">
        <f t="shared" si="0"/>
        <v>496.80999999999995</v>
      </c>
      <c r="G21" s="4">
        <v>41</v>
      </c>
      <c r="H21" s="4">
        <v>16</v>
      </c>
    </row>
    <row r="22" spans="1:8" ht="12.75">
      <c r="A22" s="6">
        <v>2</v>
      </c>
      <c r="B22" s="2" t="s">
        <v>25</v>
      </c>
      <c r="C22" s="4">
        <v>7979</v>
      </c>
      <c r="D22" s="4">
        <v>845.54</v>
      </c>
      <c r="E22" s="4">
        <v>198.6</v>
      </c>
      <c r="F22" s="4">
        <f t="shared" si="0"/>
        <v>646.9399999999999</v>
      </c>
      <c r="G22" s="4">
        <v>45</v>
      </c>
      <c r="H22" s="4">
        <v>18</v>
      </c>
    </row>
    <row r="23" spans="1:8" ht="12.75">
      <c r="A23" s="6">
        <v>3</v>
      </c>
      <c r="B23" s="2" t="s">
        <v>26</v>
      </c>
      <c r="C23" s="4">
        <v>1982</v>
      </c>
      <c r="D23" s="4">
        <v>912.91</v>
      </c>
      <c r="E23" s="4">
        <v>313.38</v>
      </c>
      <c r="F23" s="4">
        <f t="shared" si="0"/>
        <v>599.53</v>
      </c>
      <c r="G23" s="4">
        <v>53</v>
      </c>
      <c r="H23" s="4">
        <v>22</v>
      </c>
    </row>
    <row r="24" spans="1:8" ht="12.75">
      <c r="A24" s="6">
        <v>4</v>
      </c>
      <c r="B24" s="2" t="s">
        <v>27</v>
      </c>
      <c r="C24" s="4">
        <v>1984</v>
      </c>
      <c r="D24" s="4">
        <v>923.52</v>
      </c>
      <c r="E24" s="4">
        <v>184.87</v>
      </c>
      <c r="F24" s="4">
        <f t="shared" si="0"/>
        <v>738.65</v>
      </c>
      <c r="G24" s="4">
        <v>58</v>
      </c>
      <c r="H24" s="4">
        <v>22</v>
      </c>
    </row>
    <row r="25" spans="1:8" ht="12.75">
      <c r="A25" s="6">
        <v>5</v>
      </c>
      <c r="B25" s="2" t="s">
        <v>28</v>
      </c>
      <c r="C25" s="4">
        <v>1988</v>
      </c>
      <c r="D25" s="4">
        <v>860.15</v>
      </c>
      <c r="E25" s="4">
        <v>446.55</v>
      </c>
      <c r="F25" s="4">
        <f t="shared" si="0"/>
        <v>413.59999999999997</v>
      </c>
      <c r="G25" s="4">
        <v>47</v>
      </c>
      <c r="H25" s="4">
        <v>18</v>
      </c>
    </row>
    <row r="26" spans="1:8" ht="12.75">
      <c r="A26" s="6">
        <v>6</v>
      </c>
      <c r="B26" s="2" t="s">
        <v>29</v>
      </c>
      <c r="C26" s="4">
        <v>2004</v>
      </c>
      <c r="D26" s="4">
        <v>1489</v>
      </c>
      <c r="E26" s="4">
        <v>0</v>
      </c>
      <c r="F26" s="4">
        <f t="shared" si="0"/>
        <v>1489</v>
      </c>
      <c r="G26" s="4">
        <v>33</v>
      </c>
      <c r="H26" s="4">
        <v>24</v>
      </c>
    </row>
    <row r="27" spans="1:8" ht="12.75">
      <c r="A27" s="6">
        <v>7</v>
      </c>
      <c r="B27" s="2" t="s">
        <v>48</v>
      </c>
      <c r="C27" s="4">
        <v>1991</v>
      </c>
      <c r="D27" s="4">
        <v>862.63</v>
      </c>
      <c r="E27" s="4">
        <v>50.8</v>
      </c>
      <c r="F27" s="4">
        <f t="shared" si="0"/>
        <v>811.83</v>
      </c>
      <c r="G27" s="4">
        <v>46</v>
      </c>
      <c r="H27" s="4">
        <v>18</v>
      </c>
    </row>
    <row r="28" spans="1:8" ht="12.75">
      <c r="A28" s="6">
        <v>8</v>
      </c>
      <c r="B28" s="2" t="s">
        <v>30</v>
      </c>
      <c r="C28" s="4">
        <v>1976</v>
      </c>
      <c r="D28" s="4">
        <v>708.53</v>
      </c>
      <c r="E28" s="4">
        <v>0</v>
      </c>
      <c r="F28" s="4">
        <f t="shared" si="0"/>
        <v>708.53</v>
      </c>
      <c r="G28" s="4">
        <v>32</v>
      </c>
      <c r="H28" s="4">
        <v>16</v>
      </c>
    </row>
    <row r="29" spans="1:8" ht="12.75">
      <c r="A29" s="6">
        <v>9</v>
      </c>
      <c r="B29" s="2" t="s">
        <v>31</v>
      </c>
      <c r="C29" s="4">
        <v>1976</v>
      </c>
      <c r="D29" s="4">
        <v>692.74</v>
      </c>
      <c r="E29" s="4">
        <v>233.39</v>
      </c>
      <c r="F29" s="4">
        <f t="shared" si="0"/>
        <v>459.35</v>
      </c>
      <c r="G29" s="4">
        <v>47</v>
      </c>
      <c r="H29" s="4">
        <v>16</v>
      </c>
    </row>
    <row r="30" spans="1:8" ht="12.75">
      <c r="A30" s="6">
        <v>10</v>
      </c>
      <c r="B30" s="2" t="s">
        <v>33</v>
      </c>
      <c r="C30" s="4">
        <v>1981</v>
      </c>
      <c r="D30" s="4">
        <v>915.15</v>
      </c>
      <c r="E30" s="4">
        <v>0</v>
      </c>
      <c r="F30" s="4">
        <f t="shared" si="0"/>
        <v>915.15</v>
      </c>
      <c r="G30" s="4">
        <v>42</v>
      </c>
      <c r="H30" s="4">
        <v>22</v>
      </c>
    </row>
    <row r="31" spans="1:8" ht="12.75">
      <c r="A31" s="6">
        <v>11</v>
      </c>
      <c r="B31" s="2" t="s">
        <v>32</v>
      </c>
      <c r="C31" s="4">
        <v>1981</v>
      </c>
      <c r="D31" s="4">
        <v>799</v>
      </c>
      <c r="E31" s="4">
        <v>139.9</v>
      </c>
      <c r="F31" s="4">
        <f t="shared" si="0"/>
        <v>659.1</v>
      </c>
      <c r="G31" s="4">
        <v>64</v>
      </c>
      <c r="H31" s="4">
        <v>37</v>
      </c>
    </row>
    <row r="32" spans="1:8" ht="12.75">
      <c r="A32" s="6">
        <v>12</v>
      </c>
      <c r="B32" s="2" t="s">
        <v>34</v>
      </c>
      <c r="C32" s="4">
        <v>1976</v>
      </c>
      <c r="D32" s="4">
        <v>374.7</v>
      </c>
      <c r="E32" s="4">
        <v>0</v>
      </c>
      <c r="F32" s="4">
        <f t="shared" si="0"/>
        <v>374.7</v>
      </c>
      <c r="G32" s="4">
        <v>20</v>
      </c>
      <c r="H32" s="4">
        <v>8</v>
      </c>
    </row>
    <row r="33" spans="1:8" ht="12.75">
      <c r="A33" s="6">
        <v>13</v>
      </c>
      <c r="B33" s="2" t="s">
        <v>43</v>
      </c>
      <c r="C33" s="4">
        <v>1976</v>
      </c>
      <c r="D33" s="4">
        <v>375.1</v>
      </c>
      <c r="E33" s="4">
        <v>88.1</v>
      </c>
      <c r="F33" s="4">
        <f t="shared" si="0"/>
        <v>287</v>
      </c>
      <c r="G33" s="4">
        <v>19</v>
      </c>
      <c r="H33" s="4">
        <v>8</v>
      </c>
    </row>
    <row r="34" spans="1:8" ht="12.75">
      <c r="A34" s="6">
        <v>14</v>
      </c>
      <c r="B34" s="2" t="s">
        <v>42</v>
      </c>
      <c r="C34" s="4">
        <v>1983</v>
      </c>
      <c r="D34" s="4">
        <v>802.2</v>
      </c>
      <c r="E34" s="4">
        <v>46.9</v>
      </c>
      <c r="F34" s="4">
        <f t="shared" si="0"/>
        <v>755.3000000000001</v>
      </c>
      <c r="G34" s="4">
        <v>45</v>
      </c>
      <c r="H34" s="4">
        <v>18</v>
      </c>
    </row>
    <row r="35" spans="1:8" ht="12.75">
      <c r="A35" s="6">
        <v>16</v>
      </c>
      <c r="B35" s="2" t="s">
        <v>69</v>
      </c>
      <c r="C35" s="4">
        <v>1972</v>
      </c>
      <c r="D35" s="4">
        <v>42</v>
      </c>
      <c r="E35" s="4">
        <v>0</v>
      </c>
      <c r="F35" s="4">
        <v>42</v>
      </c>
      <c r="G35" s="4">
        <v>3</v>
      </c>
      <c r="H35" s="4">
        <v>1</v>
      </c>
    </row>
    <row r="36" spans="1:8" ht="12.75">
      <c r="A36" s="6">
        <v>17</v>
      </c>
      <c r="B36" s="2" t="s">
        <v>36</v>
      </c>
      <c r="C36" s="4">
        <v>1971</v>
      </c>
      <c r="D36" s="4">
        <v>1082.01</v>
      </c>
      <c r="E36" s="4">
        <v>40.4</v>
      </c>
      <c r="F36" s="4">
        <f t="shared" si="0"/>
        <v>1041.61</v>
      </c>
      <c r="G36" s="4">
        <v>54</v>
      </c>
      <c r="H36" s="4">
        <v>24</v>
      </c>
    </row>
    <row r="37" spans="1:8" ht="12.75">
      <c r="A37" s="6">
        <v>18</v>
      </c>
      <c r="B37" s="2" t="s">
        <v>35</v>
      </c>
      <c r="C37" s="4">
        <v>1997</v>
      </c>
      <c r="D37" s="4">
        <v>1146.01</v>
      </c>
      <c r="E37" s="4">
        <v>48.5</v>
      </c>
      <c r="F37" s="4">
        <f t="shared" si="0"/>
        <v>1097.51</v>
      </c>
      <c r="G37" s="4">
        <v>52</v>
      </c>
      <c r="H37" s="4">
        <v>21</v>
      </c>
    </row>
    <row r="38" spans="1:8" ht="12.75">
      <c r="A38" s="6"/>
      <c r="B38" s="2"/>
      <c r="C38" s="4"/>
      <c r="D38" s="4">
        <f>SUM(D21:D37)</f>
        <v>13554.600000000002</v>
      </c>
      <c r="E38" s="4">
        <f>SUM(E21:E37)</f>
        <v>2017.9900000000002</v>
      </c>
      <c r="F38" s="4">
        <f>SUM(F21:F37)</f>
        <v>11536.61</v>
      </c>
      <c r="G38" s="4">
        <f>SUM(G21:G37)</f>
        <v>701</v>
      </c>
      <c r="H38" s="4">
        <f>SUM(H21:H37)</f>
        <v>309</v>
      </c>
    </row>
    <row r="39" spans="1:8" ht="12.75">
      <c r="A39" s="6"/>
      <c r="B39" s="10" t="s">
        <v>66</v>
      </c>
      <c r="C39" s="4"/>
      <c r="D39" s="4"/>
      <c r="E39" s="4"/>
      <c r="F39" s="4"/>
      <c r="G39" s="4"/>
      <c r="H39" s="4"/>
    </row>
    <row r="40" spans="1:8" ht="12.75">
      <c r="A40" s="6">
        <v>1</v>
      </c>
      <c r="B40" s="2" t="s">
        <v>37</v>
      </c>
      <c r="C40" s="4">
        <v>1992</v>
      </c>
      <c r="D40" s="4">
        <v>839.99</v>
      </c>
      <c r="E40" s="4">
        <v>87.6</v>
      </c>
      <c r="F40" s="4">
        <f t="shared" si="0"/>
        <v>752.39</v>
      </c>
      <c r="G40" s="4">
        <v>31</v>
      </c>
      <c r="H40" s="4">
        <v>18</v>
      </c>
    </row>
    <row r="41" spans="1:8" ht="12.75">
      <c r="A41" s="6"/>
      <c r="B41" s="2" t="s">
        <v>62</v>
      </c>
      <c r="C41" s="4"/>
      <c r="D41" s="4">
        <v>839.99</v>
      </c>
      <c r="E41" s="4">
        <v>87.6</v>
      </c>
      <c r="F41" s="4">
        <v>752.39</v>
      </c>
      <c r="G41" s="4">
        <v>31</v>
      </c>
      <c r="H41" s="4">
        <v>18</v>
      </c>
    </row>
    <row r="42" spans="1:8" ht="12.75">
      <c r="A42" s="6"/>
      <c r="B42" s="2"/>
      <c r="C42" s="4"/>
      <c r="D42" s="4"/>
      <c r="E42" s="4"/>
      <c r="F42" s="4"/>
      <c r="G42" s="4"/>
      <c r="H42" s="4"/>
    </row>
    <row r="43" spans="1:8" ht="12.75">
      <c r="A43" s="6"/>
      <c r="B43" s="10" t="s">
        <v>67</v>
      </c>
      <c r="C43" s="4"/>
      <c r="D43" s="4"/>
      <c r="E43" s="4"/>
      <c r="F43" s="4"/>
      <c r="G43" s="4"/>
      <c r="H43" s="4"/>
    </row>
    <row r="44" spans="1:8" ht="12.75">
      <c r="A44" s="6">
        <v>1</v>
      </c>
      <c r="B44" s="2" t="s">
        <v>38</v>
      </c>
      <c r="C44" s="4">
        <v>1973</v>
      </c>
      <c r="D44" s="4">
        <v>920.51</v>
      </c>
      <c r="E44" s="4">
        <v>105.89</v>
      </c>
      <c r="F44" s="4">
        <f t="shared" si="0"/>
        <v>814.62</v>
      </c>
      <c r="G44" s="4">
        <v>35</v>
      </c>
      <c r="H44" s="4">
        <v>16</v>
      </c>
    </row>
    <row r="45" spans="1:8" ht="12.75">
      <c r="A45" s="6">
        <v>2</v>
      </c>
      <c r="B45" s="2" t="s">
        <v>39</v>
      </c>
      <c r="C45" s="4">
        <v>1979</v>
      </c>
      <c r="D45" s="4">
        <v>875.2</v>
      </c>
      <c r="E45" s="4">
        <v>53.74</v>
      </c>
      <c r="F45" s="4">
        <f t="shared" si="0"/>
        <v>821.46</v>
      </c>
      <c r="G45" s="4">
        <v>36</v>
      </c>
      <c r="H45" s="4">
        <v>18</v>
      </c>
    </row>
    <row r="46" spans="1:8" ht="12.75">
      <c r="A46" s="6">
        <v>3</v>
      </c>
      <c r="B46" s="2" t="s">
        <v>40</v>
      </c>
      <c r="C46" s="4">
        <v>1982</v>
      </c>
      <c r="D46" s="4">
        <v>739.4</v>
      </c>
      <c r="E46" s="4">
        <v>43.7</v>
      </c>
      <c r="F46" s="4">
        <f t="shared" si="0"/>
        <v>695.6999999999999</v>
      </c>
      <c r="G46" s="4">
        <v>36</v>
      </c>
      <c r="H46" s="4">
        <v>22</v>
      </c>
    </row>
    <row r="47" spans="1:8" ht="12.75">
      <c r="A47" s="6"/>
      <c r="B47" s="2" t="s">
        <v>62</v>
      </c>
      <c r="C47" s="4"/>
      <c r="D47" s="4">
        <f>SUM(D44:D46)</f>
        <v>2535.11</v>
      </c>
      <c r="E47" s="4">
        <f>SUM(E44:E46)</f>
        <v>203.32999999999998</v>
      </c>
      <c r="F47" s="4">
        <f>SUM(F44:F46)</f>
        <v>2331.7799999999997</v>
      </c>
      <c r="G47" s="4">
        <f>SUM(G44:G46)</f>
        <v>107</v>
      </c>
      <c r="H47" s="4">
        <f>SUM(H44:H46)</f>
        <v>56</v>
      </c>
    </row>
    <row r="48" spans="1:8" ht="12.75">
      <c r="A48" s="6"/>
      <c r="B48" s="10" t="s">
        <v>68</v>
      </c>
      <c r="C48" s="4"/>
      <c r="D48" s="4"/>
      <c r="E48" s="4"/>
      <c r="F48" s="4"/>
      <c r="G48" s="4"/>
      <c r="H48" s="4"/>
    </row>
    <row r="49" spans="1:8" ht="12.75">
      <c r="A49" s="6">
        <v>1</v>
      </c>
      <c r="B49" s="2" t="s">
        <v>55</v>
      </c>
      <c r="C49" s="4">
        <v>1978</v>
      </c>
      <c r="D49" s="4">
        <v>514.93</v>
      </c>
      <c r="E49" s="4">
        <v>514.93</v>
      </c>
      <c r="F49" s="4">
        <v>0</v>
      </c>
      <c r="G49" s="4">
        <v>15</v>
      </c>
      <c r="H49" s="4">
        <v>21</v>
      </c>
    </row>
    <row r="50" spans="1:8" ht="12.75">
      <c r="A50" s="6"/>
      <c r="B50" s="2" t="s">
        <v>62</v>
      </c>
      <c r="C50" s="4"/>
      <c r="D50" s="4"/>
      <c r="E50" s="4"/>
      <c r="F50" s="4"/>
      <c r="G50" s="4"/>
      <c r="H50" s="4"/>
    </row>
    <row r="51" spans="1:8" ht="12.75">
      <c r="A51" s="6"/>
      <c r="B51" s="2"/>
      <c r="C51" s="4"/>
      <c r="D51" s="4"/>
      <c r="E51" s="4"/>
      <c r="F51" s="4"/>
      <c r="G51" s="4"/>
      <c r="H51" s="4"/>
    </row>
    <row r="52" spans="1:8" ht="12.75">
      <c r="A52" s="6">
        <v>28</v>
      </c>
      <c r="B52" s="2" t="s">
        <v>41</v>
      </c>
      <c r="C52" s="4"/>
      <c r="D52" s="4">
        <f>D19+D38+D41+D47+D49</f>
        <v>22632.180000000004</v>
      </c>
      <c r="E52" s="4">
        <f>E19+E38+E41+E47+E49</f>
        <v>3321.8599999999997</v>
      </c>
      <c r="F52" s="4">
        <f>F19+F38+F41+F47+F49</f>
        <v>19310.32</v>
      </c>
      <c r="G52" s="4">
        <f>G19+G38+G41+G47+G49</f>
        <v>1095</v>
      </c>
      <c r="H52" s="4">
        <f>H19+H38+H41+H47+H49</f>
        <v>522</v>
      </c>
    </row>
    <row r="53" spans="1:8" ht="12.75">
      <c r="A53" s="6"/>
      <c r="B53" s="2"/>
      <c r="C53" s="4"/>
      <c r="D53" s="4"/>
      <c r="E53" s="4"/>
      <c r="F53" s="4"/>
      <c r="G53" s="4"/>
      <c r="H53" s="4"/>
    </row>
    <row r="55" ht="12.75">
      <c r="B55" s="1" t="s">
        <v>70</v>
      </c>
    </row>
    <row r="56" ht="12.75">
      <c r="B56" s="1" t="s">
        <v>71</v>
      </c>
    </row>
    <row r="59" ht="12.75">
      <c r="A59" s="1" t="s">
        <v>72</v>
      </c>
    </row>
    <row r="60" ht="12.75">
      <c r="A60" s="1" t="s">
        <v>73</v>
      </c>
    </row>
  </sheetData>
  <sheetProtection/>
  <mergeCells count="12">
    <mergeCell ref="G6:G7"/>
    <mergeCell ref="H6:H7"/>
    <mergeCell ref="F1:H1"/>
    <mergeCell ref="E2:H2"/>
    <mergeCell ref="E3:H3"/>
    <mergeCell ref="E4:H4"/>
    <mergeCell ref="A5:H5"/>
    <mergeCell ref="A6:A7"/>
    <mergeCell ref="B6:B7"/>
    <mergeCell ref="C6:C7"/>
    <mergeCell ref="D6:D7"/>
    <mergeCell ref="E6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PageLayoutView="0" workbookViewId="0" topLeftCell="A1">
      <selection activeCell="F144" sqref="F144"/>
    </sheetView>
  </sheetViews>
  <sheetFormatPr defaultColWidth="9.00390625" defaultRowHeight="12.75"/>
  <cols>
    <col min="1" max="1" width="6.125" style="1" customWidth="1"/>
    <col min="2" max="2" width="54.75390625" style="1" customWidth="1"/>
    <col min="3" max="3" width="11.00390625" style="1" customWidth="1"/>
    <col min="4" max="8" width="14.25390625" style="5" customWidth="1"/>
    <col min="9" max="16384" width="9.125" style="1" customWidth="1"/>
  </cols>
  <sheetData>
    <row r="1" ht="12.75">
      <c r="A1" s="21"/>
    </row>
    <row r="2" spans="1:8" ht="12.75">
      <c r="A2" s="77" t="s">
        <v>261</v>
      </c>
      <c r="B2" s="78"/>
      <c r="C2" s="78"/>
      <c r="D2" s="78"/>
      <c r="E2" s="78"/>
      <c r="F2" s="78"/>
      <c r="G2" s="78"/>
      <c r="H2" s="38"/>
    </row>
    <row r="3" spans="1:8" ht="12.75">
      <c r="A3" s="78"/>
      <c r="B3" s="78"/>
      <c r="C3" s="78"/>
      <c r="D3" s="78"/>
      <c r="E3" s="78"/>
      <c r="F3" s="78"/>
      <c r="G3" s="78"/>
      <c r="H3" s="38"/>
    </row>
    <row r="4" ht="12.75">
      <c r="A4" s="22"/>
    </row>
    <row r="5" spans="1:8" ht="12.75">
      <c r="A5" s="63" t="s">
        <v>95</v>
      </c>
      <c r="B5" s="63" t="s">
        <v>96</v>
      </c>
      <c r="C5" s="63" t="s">
        <v>97</v>
      </c>
      <c r="D5" s="79"/>
      <c r="E5" s="80"/>
      <c r="F5" s="80"/>
      <c r="G5" s="80"/>
      <c r="H5" s="81"/>
    </row>
    <row r="6" spans="1:8" ht="48" customHeight="1">
      <c r="A6" s="63"/>
      <c r="B6" s="63"/>
      <c r="C6" s="63"/>
      <c r="D6" s="70" t="s">
        <v>98</v>
      </c>
      <c r="E6" s="72" t="s">
        <v>99</v>
      </c>
      <c r="F6" s="63" t="s">
        <v>254</v>
      </c>
      <c r="G6" s="63"/>
      <c r="H6" s="72" t="s">
        <v>260</v>
      </c>
    </row>
    <row r="7" spans="1:8" ht="60.75" customHeight="1">
      <c r="A7" s="63"/>
      <c r="B7" s="63"/>
      <c r="C7" s="63"/>
      <c r="D7" s="70"/>
      <c r="E7" s="73"/>
      <c r="F7" s="70" t="s">
        <v>252</v>
      </c>
      <c r="G7" s="70" t="s">
        <v>253</v>
      </c>
      <c r="H7" s="73"/>
    </row>
    <row r="8" spans="1:8" ht="63.75" customHeight="1">
      <c r="A8" s="63"/>
      <c r="B8" s="63"/>
      <c r="C8" s="63"/>
      <c r="D8" s="70"/>
      <c r="E8" s="74"/>
      <c r="F8" s="70"/>
      <c r="G8" s="70"/>
      <c r="H8" s="74"/>
    </row>
    <row r="9" spans="1:8" ht="12.75">
      <c r="A9" s="63"/>
      <c r="B9" s="63"/>
      <c r="C9" s="63"/>
      <c r="D9" s="68" t="s">
        <v>255</v>
      </c>
      <c r="E9" s="68" t="s">
        <v>256</v>
      </c>
      <c r="F9" s="68" t="s">
        <v>257</v>
      </c>
      <c r="G9" s="71" t="s">
        <v>258</v>
      </c>
      <c r="H9" s="71" t="s">
        <v>259</v>
      </c>
    </row>
    <row r="10" spans="1:8" ht="12.75">
      <c r="A10" s="63"/>
      <c r="B10" s="63"/>
      <c r="C10" s="63"/>
      <c r="D10" s="69"/>
      <c r="E10" s="69"/>
      <c r="F10" s="69"/>
      <c r="G10" s="71"/>
      <c r="H10" s="71"/>
    </row>
    <row r="11" spans="1:8" ht="77.25" customHeight="1">
      <c r="A11" s="34" t="s">
        <v>100</v>
      </c>
      <c r="B11" s="45" t="s">
        <v>101</v>
      </c>
      <c r="C11" s="30"/>
      <c r="D11" s="46">
        <f>D12+D28+D42</f>
        <v>1.085</v>
      </c>
      <c r="E11" s="46">
        <f>E12+E28+E42</f>
        <v>0.61</v>
      </c>
      <c r="F11" s="46">
        <f>F12+F28+F42</f>
        <v>1.085</v>
      </c>
      <c r="G11" s="46">
        <f>G12+G28+G42</f>
        <v>1.085</v>
      </c>
      <c r="H11" s="46">
        <f>H12+H28+H42</f>
        <v>1.085</v>
      </c>
    </row>
    <row r="12" spans="1:8" ht="24.75" customHeight="1">
      <c r="A12" s="23">
        <v>1</v>
      </c>
      <c r="B12" s="24" t="s">
        <v>102</v>
      </c>
      <c r="C12" s="12"/>
      <c r="D12" s="23">
        <f>D13+D18</f>
        <v>0.05</v>
      </c>
      <c r="E12" s="23">
        <f>E13+E18</f>
        <v>0.05</v>
      </c>
      <c r="F12" s="23">
        <f>F13+F18</f>
        <v>0.05</v>
      </c>
      <c r="G12" s="23">
        <f>G13+G18</f>
        <v>0.05</v>
      </c>
      <c r="H12" s="23">
        <f>H13+H18</f>
        <v>0.05</v>
      </c>
    </row>
    <row r="13" spans="1:8" ht="22.5" customHeight="1">
      <c r="A13" s="63" t="s">
        <v>103</v>
      </c>
      <c r="B13" s="25" t="s">
        <v>104</v>
      </c>
      <c r="C13" s="12" t="s">
        <v>92</v>
      </c>
      <c r="D13" s="63">
        <v>0.04</v>
      </c>
      <c r="E13" s="63">
        <v>0.04</v>
      </c>
      <c r="F13" s="63">
        <v>0.04</v>
      </c>
      <c r="G13" s="63">
        <v>0.04</v>
      </c>
      <c r="H13" s="63">
        <v>0.04</v>
      </c>
    </row>
    <row r="14" spans="1:8" ht="55.5" customHeight="1">
      <c r="A14" s="63"/>
      <c r="B14" s="25" t="s">
        <v>105</v>
      </c>
      <c r="C14" s="12" t="s">
        <v>92</v>
      </c>
      <c r="D14" s="63"/>
      <c r="E14" s="63"/>
      <c r="F14" s="63"/>
      <c r="G14" s="63"/>
      <c r="H14" s="63"/>
    </row>
    <row r="15" spans="1:8" ht="33" customHeight="1">
      <c r="A15" s="63"/>
      <c r="B15" s="25" t="s">
        <v>106</v>
      </c>
      <c r="C15" s="12" t="s">
        <v>92</v>
      </c>
      <c r="D15" s="63"/>
      <c r="E15" s="63"/>
      <c r="F15" s="63"/>
      <c r="G15" s="63"/>
      <c r="H15" s="63"/>
    </row>
    <row r="16" spans="1:8" ht="45.75" customHeight="1">
      <c r="A16" s="63"/>
      <c r="B16" s="25" t="s">
        <v>107</v>
      </c>
      <c r="C16" s="12" t="s">
        <v>108</v>
      </c>
      <c r="D16" s="63"/>
      <c r="E16" s="63"/>
      <c r="F16" s="63"/>
      <c r="G16" s="63"/>
      <c r="H16" s="63"/>
    </row>
    <row r="17" spans="1:8" ht="22.5">
      <c r="A17" s="63"/>
      <c r="B17" s="25" t="s">
        <v>109</v>
      </c>
      <c r="C17" s="12" t="s">
        <v>92</v>
      </c>
      <c r="D17" s="63"/>
      <c r="E17" s="63"/>
      <c r="F17" s="63"/>
      <c r="G17" s="63"/>
      <c r="H17" s="63"/>
    </row>
    <row r="18" spans="1:8" ht="45.75" customHeight="1">
      <c r="A18" s="63" t="s">
        <v>110</v>
      </c>
      <c r="B18" s="25" t="s">
        <v>111</v>
      </c>
      <c r="C18" s="63" t="s">
        <v>92</v>
      </c>
      <c r="D18" s="63">
        <v>0.01</v>
      </c>
      <c r="E18" s="63">
        <v>0.01</v>
      </c>
      <c r="F18" s="63">
        <v>0.01</v>
      </c>
      <c r="G18" s="63">
        <v>0.01</v>
      </c>
      <c r="H18" s="63">
        <v>0.01</v>
      </c>
    </row>
    <row r="19" spans="1:8" ht="45" customHeight="1">
      <c r="A19" s="63"/>
      <c r="B19" s="25" t="s">
        <v>112</v>
      </c>
      <c r="C19" s="63"/>
      <c r="D19" s="63"/>
      <c r="E19" s="63"/>
      <c r="F19" s="63"/>
      <c r="G19" s="63"/>
      <c r="H19" s="63"/>
    </row>
    <row r="20" spans="1:8" ht="54.75" customHeight="1">
      <c r="A20" s="63"/>
      <c r="B20" s="25" t="s">
        <v>113</v>
      </c>
      <c r="C20" s="63"/>
      <c r="D20" s="63"/>
      <c r="E20" s="63"/>
      <c r="F20" s="63"/>
      <c r="G20" s="63"/>
      <c r="H20" s="63"/>
    </row>
    <row r="21" spans="1:8" ht="31.5" customHeight="1">
      <c r="A21" s="63"/>
      <c r="B21" s="25" t="s">
        <v>114</v>
      </c>
      <c r="C21" s="63"/>
      <c r="D21" s="63"/>
      <c r="E21" s="63"/>
      <c r="F21" s="63"/>
      <c r="G21" s="63"/>
      <c r="H21" s="63"/>
    </row>
    <row r="22" spans="1:8" ht="21.75" customHeight="1">
      <c r="A22" s="63"/>
      <c r="B22" s="25" t="s">
        <v>115</v>
      </c>
      <c r="C22" s="63"/>
      <c r="D22" s="63"/>
      <c r="E22" s="63"/>
      <c r="F22" s="63"/>
      <c r="G22" s="63"/>
      <c r="H22" s="63"/>
    </row>
    <row r="23" spans="1:8" ht="22.5">
      <c r="A23" s="63"/>
      <c r="B23" s="25" t="s">
        <v>116</v>
      </c>
      <c r="C23" s="63"/>
      <c r="D23" s="63"/>
      <c r="E23" s="63"/>
      <c r="F23" s="63"/>
      <c r="G23" s="63"/>
      <c r="H23" s="63"/>
    </row>
    <row r="24" spans="1:8" ht="12.75">
      <c r="A24" s="63"/>
      <c r="B24" s="25" t="s">
        <v>117</v>
      </c>
      <c r="C24" s="63"/>
      <c r="D24" s="63"/>
      <c r="E24" s="63"/>
      <c r="F24" s="63"/>
      <c r="G24" s="63"/>
      <c r="H24" s="63"/>
    </row>
    <row r="25" spans="1:8" ht="12.75">
      <c r="A25" s="63"/>
      <c r="B25" s="25" t="s">
        <v>118</v>
      </c>
      <c r="C25" s="63"/>
      <c r="D25" s="63"/>
      <c r="E25" s="63"/>
      <c r="F25" s="63"/>
      <c r="G25" s="63"/>
      <c r="H25" s="63"/>
    </row>
    <row r="26" spans="1:8" ht="31.5" customHeight="1">
      <c r="A26" s="63"/>
      <c r="B26" s="25" t="s">
        <v>119</v>
      </c>
      <c r="C26" s="63"/>
      <c r="D26" s="63"/>
      <c r="E26" s="63"/>
      <c r="F26" s="63"/>
      <c r="G26" s="63"/>
      <c r="H26" s="63"/>
    </row>
    <row r="27" spans="1:8" ht="22.5">
      <c r="A27" s="63"/>
      <c r="B27" s="25" t="s">
        <v>120</v>
      </c>
      <c r="C27" s="63"/>
      <c r="D27" s="63"/>
      <c r="E27" s="63"/>
      <c r="F27" s="63"/>
      <c r="G27" s="63"/>
      <c r="H27" s="63"/>
    </row>
    <row r="28" spans="1:8" ht="21.75">
      <c r="A28" s="23">
        <v>2</v>
      </c>
      <c r="B28" s="24" t="s">
        <v>121</v>
      </c>
      <c r="C28" s="12"/>
      <c r="D28" s="23">
        <f>D29</f>
        <v>0.09</v>
      </c>
      <c r="E28" s="23">
        <f>E29</f>
        <v>0.09</v>
      </c>
      <c r="F28" s="23">
        <f>F29</f>
        <v>0.09</v>
      </c>
      <c r="G28" s="23">
        <f>G29</f>
        <v>0.09</v>
      </c>
      <c r="H28" s="23">
        <f>H29</f>
        <v>0.09</v>
      </c>
    </row>
    <row r="29" spans="1:8" ht="12.75">
      <c r="A29" s="63"/>
      <c r="B29" s="25" t="s">
        <v>122</v>
      </c>
      <c r="C29" s="63" t="s">
        <v>92</v>
      </c>
      <c r="D29" s="63">
        <v>0.09</v>
      </c>
      <c r="E29" s="63">
        <v>0.09</v>
      </c>
      <c r="F29" s="63">
        <v>0.09</v>
      </c>
      <c r="G29" s="63">
        <v>0.09</v>
      </c>
      <c r="H29" s="63">
        <v>0.09</v>
      </c>
    </row>
    <row r="30" spans="1:8" ht="21" customHeight="1">
      <c r="A30" s="63"/>
      <c r="B30" s="25" t="s">
        <v>123</v>
      </c>
      <c r="C30" s="63"/>
      <c r="D30" s="63"/>
      <c r="E30" s="63"/>
      <c r="F30" s="63"/>
      <c r="G30" s="63"/>
      <c r="H30" s="63"/>
    </row>
    <row r="31" spans="1:8" ht="77.25" customHeight="1">
      <c r="A31" s="63"/>
      <c r="B31" s="25" t="s">
        <v>124</v>
      </c>
      <c r="C31" s="63"/>
      <c r="D31" s="63"/>
      <c r="E31" s="63"/>
      <c r="F31" s="63"/>
      <c r="G31" s="63"/>
      <c r="H31" s="63"/>
    </row>
    <row r="32" spans="1:8" ht="44.25" customHeight="1">
      <c r="A32" s="63"/>
      <c r="B32" s="25" t="s">
        <v>125</v>
      </c>
      <c r="C32" s="63"/>
      <c r="D32" s="63"/>
      <c r="E32" s="63"/>
      <c r="F32" s="63"/>
      <c r="G32" s="63"/>
      <c r="H32" s="63"/>
    </row>
    <row r="33" spans="1:8" ht="22.5">
      <c r="A33" s="63"/>
      <c r="B33" s="25" t="s">
        <v>126</v>
      </c>
      <c r="C33" s="63"/>
      <c r="D33" s="63"/>
      <c r="E33" s="63"/>
      <c r="F33" s="63"/>
      <c r="G33" s="63"/>
      <c r="H33" s="63"/>
    </row>
    <row r="34" spans="1:8" ht="22.5">
      <c r="A34" s="63"/>
      <c r="B34" s="25" t="s">
        <v>127</v>
      </c>
      <c r="C34" s="63"/>
      <c r="D34" s="63"/>
      <c r="E34" s="63"/>
      <c r="F34" s="63"/>
      <c r="G34" s="63"/>
      <c r="H34" s="63"/>
    </row>
    <row r="35" spans="1:8" ht="55.5" customHeight="1">
      <c r="A35" s="63"/>
      <c r="B35" s="25" t="s">
        <v>128</v>
      </c>
      <c r="C35" s="63"/>
      <c r="D35" s="63"/>
      <c r="E35" s="63"/>
      <c r="F35" s="63"/>
      <c r="G35" s="63"/>
      <c r="H35" s="63"/>
    </row>
    <row r="36" spans="1:8" ht="19.5" customHeight="1">
      <c r="A36" s="63"/>
      <c r="B36" s="25" t="s">
        <v>129</v>
      </c>
      <c r="C36" s="63"/>
      <c r="D36" s="63"/>
      <c r="E36" s="63"/>
      <c r="F36" s="63"/>
      <c r="G36" s="63"/>
      <c r="H36" s="63"/>
    </row>
    <row r="37" spans="1:8" ht="22.5">
      <c r="A37" s="63"/>
      <c r="B37" s="25" t="s">
        <v>130</v>
      </c>
      <c r="C37" s="63"/>
      <c r="D37" s="63"/>
      <c r="E37" s="63"/>
      <c r="F37" s="63"/>
      <c r="G37" s="63"/>
      <c r="H37" s="63"/>
    </row>
    <row r="38" spans="1:8" ht="22.5">
      <c r="A38" s="63"/>
      <c r="B38" s="25" t="s">
        <v>131</v>
      </c>
      <c r="C38" s="63"/>
      <c r="D38" s="63"/>
      <c r="E38" s="63"/>
      <c r="F38" s="63"/>
      <c r="G38" s="63"/>
      <c r="H38" s="63"/>
    </row>
    <row r="39" spans="1:8" ht="13.5" customHeight="1">
      <c r="A39" s="63"/>
      <c r="B39" s="25" t="s">
        <v>132</v>
      </c>
      <c r="C39" s="63"/>
      <c r="D39" s="63"/>
      <c r="E39" s="63"/>
      <c r="F39" s="63"/>
      <c r="G39" s="63"/>
      <c r="H39" s="63"/>
    </row>
    <row r="40" spans="1:8" ht="25.5" customHeight="1">
      <c r="A40" s="63"/>
      <c r="B40" s="25" t="s">
        <v>133</v>
      </c>
      <c r="C40" s="63"/>
      <c r="D40" s="63"/>
      <c r="E40" s="63"/>
      <c r="F40" s="63"/>
      <c r="G40" s="63"/>
      <c r="H40" s="63"/>
    </row>
    <row r="41" spans="1:8" ht="22.5" customHeight="1">
      <c r="A41" s="63"/>
      <c r="B41" s="25" t="s">
        <v>134</v>
      </c>
      <c r="C41" s="12" t="s">
        <v>108</v>
      </c>
      <c r="D41" s="63"/>
      <c r="E41" s="63"/>
      <c r="F41" s="63"/>
      <c r="G41" s="63"/>
      <c r="H41" s="63"/>
    </row>
    <row r="42" spans="1:8" ht="54" customHeight="1">
      <c r="A42" s="23">
        <v>3</v>
      </c>
      <c r="B42" s="24" t="s">
        <v>135</v>
      </c>
      <c r="C42" s="12"/>
      <c r="D42" s="36">
        <f>D43+D48+D60+D66+D72+D75+D76+D78</f>
        <v>0.9450000000000001</v>
      </c>
      <c r="E42" s="36">
        <v>0.47</v>
      </c>
      <c r="F42" s="36">
        <f>F43+F48+F60+F66+F72+F75+F76+F78</f>
        <v>0.9450000000000001</v>
      </c>
      <c r="G42" s="36">
        <f>G43+G48+G60+G66+G72+G75+G76+G78</f>
        <v>0.9450000000000001</v>
      </c>
      <c r="H42" s="36">
        <f>H43+H48+H60+H66+H72+H75+H76+H78</f>
        <v>0.9450000000000001</v>
      </c>
    </row>
    <row r="43" spans="1:8" ht="56.25">
      <c r="A43" s="63" t="s">
        <v>136</v>
      </c>
      <c r="B43" s="25" t="s">
        <v>137</v>
      </c>
      <c r="C43" s="63" t="s">
        <v>92</v>
      </c>
      <c r="D43" s="63">
        <v>0.47</v>
      </c>
      <c r="E43" s="63">
        <v>0.47</v>
      </c>
      <c r="F43" s="63">
        <v>0.47</v>
      </c>
      <c r="G43" s="63">
        <v>0.47</v>
      </c>
      <c r="H43" s="63">
        <v>0.47</v>
      </c>
    </row>
    <row r="44" spans="1:8" ht="45">
      <c r="A44" s="63"/>
      <c r="B44" s="25" t="s">
        <v>138</v>
      </c>
      <c r="C44" s="63"/>
      <c r="D44" s="63"/>
      <c r="E44" s="63"/>
      <c r="F44" s="63"/>
      <c r="G44" s="63"/>
      <c r="H44" s="63"/>
    </row>
    <row r="45" spans="1:8" ht="56.25">
      <c r="A45" s="63"/>
      <c r="B45" s="25" t="s">
        <v>139</v>
      </c>
      <c r="C45" s="63"/>
      <c r="D45" s="63"/>
      <c r="E45" s="63"/>
      <c r="F45" s="63"/>
      <c r="G45" s="63"/>
      <c r="H45" s="63"/>
    </row>
    <row r="46" spans="1:8" ht="67.5">
      <c r="A46" s="63"/>
      <c r="B46" s="25" t="s">
        <v>140</v>
      </c>
      <c r="C46" s="63"/>
      <c r="D46" s="63"/>
      <c r="E46" s="63"/>
      <c r="F46" s="63"/>
      <c r="G46" s="63"/>
      <c r="H46" s="63"/>
    </row>
    <row r="47" spans="1:8" ht="33.75">
      <c r="A47" s="63"/>
      <c r="B47" s="25" t="s">
        <v>141</v>
      </c>
      <c r="C47" s="12" t="s">
        <v>108</v>
      </c>
      <c r="D47" s="63"/>
      <c r="E47" s="63"/>
      <c r="F47" s="63"/>
      <c r="G47" s="63"/>
      <c r="H47" s="63"/>
    </row>
    <row r="48" spans="1:8" ht="33.75">
      <c r="A48" s="63" t="s">
        <v>142</v>
      </c>
      <c r="B48" s="25" t="s">
        <v>143</v>
      </c>
      <c r="C48" s="63" t="s">
        <v>92</v>
      </c>
      <c r="D48" s="63">
        <v>0.14</v>
      </c>
      <c r="E48" s="63">
        <v>0.14</v>
      </c>
      <c r="F48" s="63">
        <v>0.14</v>
      </c>
      <c r="G48" s="63">
        <v>0.14</v>
      </c>
      <c r="H48" s="63">
        <v>0.14</v>
      </c>
    </row>
    <row r="49" spans="1:8" ht="45">
      <c r="A49" s="63"/>
      <c r="B49" s="25" t="s">
        <v>144</v>
      </c>
      <c r="C49" s="63"/>
      <c r="D49" s="63"/>
      <c r="E49" s="63"/>
      <c r="F49" s="63"/>
      <c r="G49" s="63"/>
      <c r="H49" s="63"/>
    </row>
    <row r="50" spans="1:8" ht="67.5">
      <c r="A50" s="63"/>
      <c r="B50" s="25" t="s">
        <v>145</v>
      </c>
      <c r="C50" s="63"/>
      <c r="D50" s="63"/>
      <c r="E50" s="63"/>
      <c r="F50" s="63"/>
      <c r="G50" s="63"/>
      <c r="H50" s="63"/>
    </row>
    <row r="51" spans="1:8" ht="33.75">
      <c r="A51" s="63"/>
      <c r="B51" s="25" t="s">
        <v>146</v>
      </c>
      <c r="C51" s="63"/>
      <c r="D51" s="63"/>
      <c r="E51" s="63"/>
      <c r="F51" s="63"/>
      <c r="G51" s="63"/>
      <c r="H51" s="63"/>
    </row>
    <row r="52" spans="1:8" ht="56.25">
      <c r="A52" s="63"/>
      <c r="B52" s="25" t="s">
        <v>147</v>
      </c>
      <c r="C52" s="63"/>
      <c r="D52" s="63"/>
      <c r="E52" s="63"/>
      <c r="F52" s="63"/>
      <c r="G52" s="63"/>
      <c r="H52" s="63"/>
    </row>
    <row r="53" spans="1:8" ht="22.5">
      <c r="A53" s="63"/>
      <c r="B53" s="25" t="s">
        <v>148</v>
      </c>
      <c r="C53" s="63"/>
      <c r="D53" s="63"/>
      <c r="E53" s="63"/>
      <c r="F53" s="63"/>
      <c r="G53" s="63"/>
      <c r="H53" s="63"/>
    </row>
    <row r="54" spans="1:8" ht="33.75">
      <c r="A54" s="63"/>
      <c r="B54" s="25" t="s">
        <v>149</v>
      </c>
      <c r="C54" s="12" t="s">
        <v>108</v>
      </c>
      <c r="D54" s="63"/>
      <c r="E54" s="63"/>
      <c r="F54" s="63"/>
      <c r="G54" s="63"/>
      <c r="H54" s="63"/>
    </row>
    <row r="55" spans="1:8" ht="33.75">
      <c r="A55" s="63"/>
      <c r="B55" s="25" t="s">
        <v>150</v>
      </c>
      <c r="C55" s="63" t="s">
        <v>92</v>
      </c>
      <c r="D55" s="63"/>
      <c r="E55" s="63"/>
      <c r="F55" s="63"/>
      <c r="G55" s="63"/>
      <c r="H55" s="63"/>
    </row>
    <row r="56" spans="1:8" ht="45">
      <c r="A56" s="63"/>
      <c r="B56" s="25" t="s">
        <v>151</v>
      </c>
      <c r="C56" s="63"/>
      <c r="D56" s="63"/>
      <c r="E56" s="63"/>
      <c r="F56" s="63"/>
      <c r="G56" s="63"/>
      <c r="H56" s="63"/>
    </row>
    <row r="57" spans="1:8" ht="45">
      <c r="A57" s="63"/>
      <c r="B57" s="25" t="s">
        <v>152</v>
      </c>
      <c r="C57" s="63"/>
      <c r="D57" s="63"/>
      <c r="E57" s="63"/>
      <c r="F57" s="63"/>
      <c r="G57" s="63"/>
      <c r="H57" s="63"/>
    </row>
    <row r="58" spans="1:8" ht="33.75">
      <c r="A58" s="63"/>
      <c r="B58" s="25" t="s">
        <v>153</v>
      </c>
      <c r="C58" s="63"/>
      <c r="D58" s="63"/>
      <c r="E58" s="63"/>
      <c r="F58" s="63"/>
      <c r="G58" s="63"/>
      <c r="H58" s="63"/>
    </row>
    <row r="59" spans="1:8" ht="33.75">
      <c r="A59" s="63"/>
      <c r="B59" s="25" t="s">
        <v>149</v>
      </c>
      <c r="C59" s="12" t="s">
        <v>108</v>
      </c>
      <c r="D59" s="63"/>
      <c r="E59" s="63"/>
      <c r="F59" s="63"/>
      <c r="G59" s="63"/>
      <c r="H59" s="63"/>
    </row>
    <row r="60" spans="1:8" ht="22.5">
      <c r="A60" s="63" t="s">
        <v>154</v>
      </c>
      <c r="B60" s="25" t="s">
        <v>155</v>
      </c>
      <c r="C60" s="63" t="s">
        <v>92</v>
      </c>
      <c r="D60" s="63">
        <v>0.01</v>
      </c>
      <c r="E60" s="63">
        <v>0.01</v>
      </c>
      <c r="F60" s="63">
        <v>0.01</v>
      </c>
      <c r="G60" s="63">
        <v>0.01</v>
      </c>
      <c r="H60" s="63">
        <v>0.01</v>
      </c>
    </row>
    <row r="61" spans="1:8" ht="33.75">
      <c r="A61" s="63"/>
      <c r="B61" s="25" t="s">
        <v>156</v>
      </c>
      <c r="C61" s="63"/>
      <c r="D61" s="63"/>
      <c r="E61" s="63"/>
      <c r="F61" s="63"/>
      <c r="G61" s="63"/>
      <c r="H61" s="63"/>
    </row>
    <row r="62" spans="1:8" ht="22.5">
      <c r="A62" s="63"/>
      <c r="B62" s="25" t="s">
        <v>149</v>
      </c>
      <c r="C62" s="63" t="s">
        <v>108</v>
      </c>
      <c r="D62" s="63"/>
      <c r="E62" s="63"/>
      <c r="F62" s="63"/>
      <c r="G62" s="63"/>
      <c r="H62" s="63"/>
    </row>
    <row r="63" spans="1:8" ht="12.75">
      <c r="A63" s="63"/>
      <c r="B63" s="25" t="s">
        <v>157</v>
      </c>
      <c r="C63" s="63"/>
      <c r="D63" s="63"/>
      <c r="E63" s="63"/>
      <c r="F63" s="63"/>
      <c r="G63" s="63"/>
      <c r="H63" s="63"/>
    </row>
    <row r="64" spans="1:8" ht="33.75">
      <c r="A64" s="63"/>
      <c r="B64" s="25" t="s">
        <v>158</v>
      </c>
      <c r="C64" s="63" t="s">
        <v>92</v>
      </c>
      <c r="D64" s="63"/>
      <c r="E64" s="63"/>
      <c r="F64" s="63"/>
      <c r="G64" s="63"/>
      <c r="H64" s="63"/>
    </row>
    <row r="65" spans="1:8" ht="45">
      <c r="A65" s="63"/>
      <c r="B65" s="25" t="s">
        <v>159</v>
      </c>
      <c r="C65" s="63"/>
      <c r="D65" s="63"/>
      <c r="E65" s="63"/>
      <c r="F65" s="63"/>
      <c r="G65" s="63"/>
      <c r="H65" s="63"/>
    </row>
    <row r="66" spans="1:8" ht="33.75">
      <c r="A66" s="63" t="s">
        <v>160</v>
      </c>
      <c r="B66" s="25" t="s">
        <v>161</v>
      </c>
      <c r="C66" s="63" t="s">
        <v>92</v>
      </c>
      <c r="D66" s="63">
        <v>0.005</v>
      </c>
      <c r="E66" s="63">
        <v>0.005</v>
      </c>
      <c r="F66" s="63">
        <v>0.005</v>
      </c>
      <c r="G66" s="63">
        <v>0.005</v>
      </c>
      <c r="H66" s="63">
        <v>0.005</v>
      </c>
    </row>
    <row r="67" spans="1:8" ht="22.5">
      <c r="A67" s="63"/>
      <c r="B67" s="25" t="s">
        <v>162</v>
      </c>
      <c r="C67" s="63"/>
      <c r="D67" s="63"/>
      <c r="E67" s="63"/>
      <c r="F67" s="63"/>
      <c r="G67" s="63"/>
      <c r="H67" s="63"/>
    </row>
    <row r="68" spans="1:8" ht="33.75">
      <c r="A68" s="63"/>
      <c r="B68" s="25" t="s">
        <v>163</v>
      </c>
      <c r="C68" s="63"/>
      <c r="D68" s="63"/>
      <c r="E68" s="63"/>
      <c r="F68" s="63"/>
      <c r="G68" s="63"/>
      <c r="H68" s="63"/>
    </row>
    <row r="69" spans="1:8" ht="22.5">
      <c r="A69" s="63"/>
      <c r="B69" s="25" t="s">
        <v>164</v>
      </c>
      <c r="C69" s="63"/>
      <c r="D69" s="63"/>
      <c r="E69" s="63"/>
      <c r="F69" s="63"/>
      <c r="G69" s="63"/>
      <c r="H69" s="63"/>
    </row>
    <row r="70" spans="1:8" ht="33.75">
      <c r="A70" s="63"/>
      <c r="B70" s="25" t="s">
        <v>165</v>
      </c>
      <c r="C70" s="63"/>
      <c r="D70" s="63"/>
      <c r="E70" s="63"/>
      <c r="F70" s="63"/>
      <c r="G70" s="63"/>
      <c r="H70" s="63"/>
    </row>
    <row r="71" spans="1:8" ht="33.75">
      <c r="A71" s="63"/>
      <c r="B71" s="25" t="s">
        <v>149</v>
      </c>
      <c r="C71" s="12" t="s">
        <v>108</v>
      </c>
      <c r="D71" s="63"/>
      <c r="E71" s="63"/>
      <c r="F71" s="63"/>
      <c r="G71" s="63"/>
      <c r="H71" s="63"/>
    </row>
    <row r="72" spans="1:8" ht="56.25">
      <c r="A72" s="63" t="s">
        <v>166</v>
      </c>
      <c r="B72" s="25" t="s">
        <v>167</v>
      </c>
      <c r="C72" s="63" t="s">
        <v>92</v>
      </c>
      <c r="D72" s="63">
        <v>0.06</v>
      </c>
      <c r="E72" s="63">
        <v>0.06</v>
      </c>
      <c r="F72" s="63">
        <v>0.06</v>
      </c>
      <c r="G72" s="63">
        <v>0.06</v>
      </c>
      <c r="H72" s="63">
        <v>0.06</v>
      </c>
    </row>
    <row r="73" spans="1:8" ht="12.75">
      <c r="A73" s="63"/>
      <c r="B73" s="25" t="s">
        <v>168</v>
      </c>
      <c r="C73" s="63"/>
      <c r="D73" s="63"/>
      <c r="E73" s="63"/>
      <c r="F73" s="63"/>
      <c r="G73" s="63"/>
      <c r="H73" s="63"/>
    </row>
    <row r="74" spans="1:8" ht="33.75">
      <c r="A74" s="63"/>
      <c r="B74" s="25" t="s">
        <v>149</v>
      </c>
      <c r="C74" s="12" t="s">
        <v>108</v>
      </c>
      <c r="D74" s="63"/>
      <c r="E74" s="63"/>
      <c r="F74" s="63"/>
      <c r="G74" s="63"/>
      <c r="H74" s="63"/>
    </row>
    <row r="75" spans="1:8" ht="33.75">
      <c r="A75" s="12" t="s">
        <v>169</v>
      </c>
      <c r="B75" s="25" t="s">
        <v>170</v>
      </c>
      <c r="C75" s="12" t="s">
        <v>92</v>
      </c>
      <c r="D75" s="12">
        <v>0.05</v>
      </c>
      <c r="E75" s="12">
        <v>0.05</v>
      </c>
      <c r="F75" s="12">
        <v>0.05</v>
      </c>
      <c r="G75" s="12">
        <v>0.05</v>
      </c>
      <c r="H75" s="12">
        <v>0.05</v>
      </c>
    </row>
    <row r="76" spans="1:8" ht="22.5">
      <c r="A76" s="63" t="s">
        <v>171</v>
      </c>
      <c r="B76" s="25" t="s">
        <v>172</v>
      </c>
      <c r="C76" s="12" t="s">
        <v>92</v>
      </c>
      <c r="D76" s="63">
        <v>0.14</v>
      </c>
      <c r="E76" s="63">
        <v>0.14</v>
      </c>
      <c r="F76" s="63">
        <v>0.14</v>
      </c>
      <c r="G76" s="63">
        <v>0.14</v>
      </c>
      <c r="H76" s="63">
        <v>0.14</v>
      </c>
    </row>
    <row r="77" spans="1:8" ht="33.75">
      <c r="A77" s="63"/>
      <c r="B77" s="25" t="s">
        <v>149</v>
      </c>
      <c r="C77" s="12" t="s">
        <v>108</v>
      </c>
      <c r="D77" s="63"/>
      <c r="E77" s="63"/>
      <c r="F77" s="63"/>
      <c r="G77" s="63"/>
      <c r="H77" s="63"/>
    </row>
    <row r="78" spans="1:8" ht="45">
      <c r="A78" s="63" t="s">
        <v>173</v>
      </c>
      <c r="B78" s="25" t="s">
        <v>174</v>
      </c>
      <c r="C78" s="12" t="s">
        <v>92</v>
      </c>
      <c r="D78" s="63">
        <v>0.07</v>
      </c>
      <c r="E78" s="63">
        <v>0.07</v>
      </c>
      <c r="F78" s="63">
        <v>0.07</v>
      </c>
      <c r="G78" s="63">
        <v>0.07</v>
      </c>
      <c r="H78" s="63">
        <v>0.07</v>
      </c>
    </row>
    <row r="79" spans="1:8" ht="33.75">
      <c r="A79" s="63"/>
      <c r="B79" s="25" t="s">
        <v>134</v>
      </c>
      <c r="C79" s="12" t="s">
        <v>108</v>
      </c>
      <c r="D79" s="63"/>
      <c r="E79" s="63"/>
      <c r="F79" s="63"/>
      <c r="G79" s="63"/>
      <c r="H79" s="63"/>
    </row>
    <row r="80" spans="1:10" ht="42.75">
      <c r="A80" s="34" t="s">
        <v>175</v>
      </c>
      <c r="B80" s="33" t="s">
        <v>176</v>
      </c>
      <c r="C80" s="30"/>
      <c r="D80" s="34">
        <f>D81+D87+D93+D97+D105+D109+D115+D117</f>
        <v>2.09</v>
      </c>
      <c r="E80" s="34">
        <f>E81+E87+E93+E97+E105+E109+E115+E117</f>
        <v>1.9600000000000002</v>
      </c>
      <c r="F80" s="34">
        <f>F81+F87+F93+F97+F105+F109+F115+F117</f>
        <v>1.8300000000000003</v>
      </c>
      <c r="G80" s="34">
        <f>G81+G87+G93+G97+G105+G109+G115+G117</f>
        <v>1.9600000000000002</v>
      </c>
      <c r="H80" s="34">
        <f>H81+H87+H93+H97+H105+H109+H115+H117</f>
        <v>1.5600000000000003</v>
      </c>
      <c r="I80" s="35"/>
      <c r="J80" s="35"/>
    </row>
    <row r="81" spans="1:8" ht="21.75">
      <c r="A81" s="23">
        <v>1</v>
      </c>
      <c r="B81" s="33" t="s">
        <v>177</v>
      </c>
      <c r="C81" s="30"/>
      <c r="D81" s="34">
        <v>0</v>
      </c>
      <c r="E81" s="34">
        <v>0</v>
      </c>
      <c r="F81" s="34">
        <v>0</v>
      </c>
      <c r="G81" s="34">
        <v>0</v>
      </c>
      <c r="H81" s="34">
        <v>0</v>
      </c>
    </row>
    <row r="82" spans="1:8" ht="22.5">
      <c r="A82" s="63"/>
      <c r="B82" s="32" t="s">
        <v>178</v>
      </c>
      <c r="C82" s="30" t="s">
        <v>92</v>
      </c>
      <c r="D82" s="59"/>
      <c r="E82" s="59"/>
      <c r="F82" s="60"/>
      <c r="G82" s="59"/>
      <c r="H82" s="59"/>
    </row>
    <row r="83" spans="1:8" ht="33.75">
      <c r="A83" s="63"/>
      <c r="B83" s="32" t="s">
        <v>179</v>
      </c>
      <c r="C83" s="30" t="s">
        <v>108</v>
      </c>
      <c r="D83" s="60"/>
      <c r="E83" s="60"/>
      <c r="F83" s="60"/>
      <c r="G83" s="60"/>
      <c r="H83" s="60"/>
    </row>
    <row r="84" spans="1:8" ht="12.75">
      <c r="A84" s="63"/>
      <c r="B84" s="32" t="s">
        <v>180</v>
      </c>
      <c r="C84" s="30" t="s">
        <v>93</v>
      </c>
      <c r="D84" s="60"/>
      <c r="E84" s="60"/>
      <c r="F84" s="60"/>
      <c r="G84" s="60"/>
      <c r="H84" s="60"/>
    </row>
    <row r="85" spans="1:8" ht="22.5">
      <c r="A85" s="63"/>
      <c r="B85" s="32" t="s">
        <v>181</v>
      </c>
      <c r="C85" s="30" t="s">
        <v>182</v>
      </c>
      <c r="D85" s="60"/>
      <c r="E85" s="60"/>
      <c r="F85" s="60"/>
      <c r="G85" s="60"/>
      <c r="H85" s="60"/>
    </row>
    <row r="86" spans="1:8" ht="33.75">
      <c r="A86" s="63"/>
      <c r="B86" s="32" t="s">
        <v>149</v>
      </c>
      <c r="C86" s="30" t="s">
        <v>108</v>
      </c>
      <c r="D86" s="61"/>
      <c r="E86" s="61"/>
      <c r="F86" s="61"/>
      <c r="G86" s="61"/>
      <c r="H86" s="61"/>
    </row>
    <row r="87" spans="1:8" ht="21.75">
      <c r="A87" s="23">
        <v>2</v>
      </c>
      <c r="B87" s="33" t="s">
        <v>183</v>
      </c>
      <c r="C87" s="30"/>
      <c r="D87" s="44">
        <v>0.4</v>
      </c>
      <c r="E87" s="44">
        <v>0.4</v>
      </c>
      <c r="F87" s="44">
        <v>0.4</v>
      </c>
      <c r="G87" s="44">
        <v>0.4</v>
      </c>
      <c r="H87" s="44">
        <v>0.4</v>
      </c>
    </row>
    <row r="88" spans="1:8" ht="33.75">
      <c r="A88" s="63"/>
      <c r="B88" s="32" t="s">
        <v>184</v>
      </c>
      <c r="C88" s="62" t="s">
        <v>185</v>
      </c>
      <c r="D88" s="59"/>
      <c r="E88" s="59"/>
      <c r="F88" s="59"/>
      <c r="G88" s="59"/>
      <c r="H88" s="59"/>
    </row>
    <row r="89" spans="1:8" ht="22.5">
      <c r="A89" s="63"/>
      <c r="B89" s="32" t="s">
        <v>186</v>
      </c>
      <c r="C89" s="62"/>
      <c r="D89" s="60"/>
      <c r="E89" s="60"/>
      <c r="F89" s="60"/>
      <c r="G89" s="60"/>
      <c r="H89" s="60"/>
    </row>
    <row r="90" spans="1:8" ht="12.75">
      <c r="A90" s="63"/>
      <c r="B90" s="32" t="s">
        <v>187</v>
      </c>
      <c r="C90" s="62"/>
      <c r="D90" s="60"/>
      <c r="E90" s="60"/>
      <c r="F90" s="60"/>
      <c r="G90" s="60"/>
      <c r="H90" s="60"/>
    </row>
    <row r="91" spans="1:8" ht="22.5">
      <c r="A91" s="63"/>
      <c r="B91" s="32" t="s">
        <v>188</v>
      </c>
      <c r="C91" s="62"/>
      <c r="D91" s="60"/>
      <c r="E91" s="60"/>
      <c r="F91" s="60"/>
      <c r="G91" s="60"/>
      <c r="H91" s="60"/>
    </row>
    <row r="92" spans="1:8" ht="22.5">
      <c r="A92" s="63"/>
      <c r="B92" s="32" t="s">
        <v>149</v>
      </c>
      <c r="C92" s="62"/>
      <c r="D92" s="61"/>
      <c r="E92" s="61"/>
      <c r="F92" s="61"/>
      <c r="G92" s="61"/>
      <c r="H92" s="61"/>
    </row>
    <row r="93" spans="1:16" ht="21.75">
      <c r="A93" s="23">
        <v>3</v>
      </c>
      <c r="B93" s="33" t="s">
        <v>189</v>
      </c>
      <c r="C93" s="32"/>
      <c r="D93" s="34">
        <v>0.28</v>
      </c>
      <c r="E93" s="34">
        <v>0.28</v>
      </c>
      <c r="F93" s="34">
        <v>0.28</v>
      </c>
      <c r="G93" s="34">
        <v>0.28</v>
      </c>
      <c r="H93" s="34">
        <v>0.28</v>
      </c>
      <c r="I93" s="42"/>
      <c r="J93" s="43"/>
      <c r="K93" s="43"/>
      <c r="L93" s="43"/>
      <c r="M93" s="43"/>
      <c r="N93" s="43"/>
      <c r="O93" s="43"/>
      <c r="P93" s="43"/>
    </row>
    <row r="94" spans="1:8" ht="22.5">
      <c r="A94" s="76"/>
      <c r="B94" s="32" t="s">
        <v>190</v>
      </c>
      <c r="C94" s="62"/>
      <c r="D94" s="59"/>
      <c r="E94" s="59"/>
      <c r="F94" s="59"/>
      <c r="G94" s="60"/>
      <c r="H94" s="59"/>
    </row>
    <row r="95" spans="1:8" ht="12.75">
      <c r="A95" s="76"/>
      <c r="B95" s="32" t="s">
        <v>191</v>
      </c>
      <c r="C95" s="62"/>
      <c r="D95" s="60"/>
      <c r="E95" s="60"/>
      <c r="F95" s="60"/>
      <c r="G95" s="60"/>
      <c r="H95" s="60"/>
    </row>
    <row r="96" spans="1:8" ht="12.75">
      <c r="A96" s="76"/>
      <c r="B96" s="32" t="s">
        <v>192</v>
      </c>
      <c r="C96" s="62"/>
      <c r="D96" s="61"/>
      <c r="E96" s="61"/>
      <c r="F96" s="61"/>
      <c r="G96" s="61"/>
      <c r="H96" s="61"/>
    </row>
    <row r="97" spans="1:8" ht="32.25">
      <c r="A97" s="23">
        <v>4</v>
      </c>
      <c r="B97" s="33" t="s">
        <v>193</v>
      </c>
      <c r="C97" s="30"/>
      <c r="D97" s="44">
        <v>0.63</v>
      </c>
      <c r="E97" s="44">
        <v>0.5</v>
      </c>
      <c r="F97" s="44">
        <v>0.37</v>
      </c>
      <c r="G97" s="44">
        <v>0.5</v>
      </c>
      <c r="H97" s="44">
        <v>0.5</v>
      </c>
    </row>
    <row r="98" spans="1:8" ht="67.5">
      <c r="A98" s="63"/>
      <c r="B98" s="32" t="s">
        <v>194</v>
      </c>
      <c r="C98" s="62" t="s">
        <v>92</v>
      </c>
      <c r="D98" s="30"/>
      <c r="E98" s="30"/>
      <c r="F98" s="30"/>
      <c r="G98" s="30"/>
      <c r="H98" s="30"/>
    </row>
    <row r="99" spans="1:8" ht="22.5">
      <c r="A99" s="63"/>
      <c r="B99" s="32" t="s">
        <v>195</v>
      </c>
      <c r="C99" s="62"/>
      <c r="D99" s="62"/>
      <c r="E99" s="62"/>
      <c r="F99" s="62"/>
      <c r="G99" s="62"/>
      <c r="H99" s="62"/>
    </row>
    <row r="100" spans="1:8" ht="22.5">
      <c r="A100" s="63"/>
      <c r="B100" s="32" t="s">
        <v>196</v>
      </c>
      <c r="C100" s="62"/>
      <c r="D100" s="62"/>
      <c r="E100" s="62"/>
      <c r="F100" s="62"/>
      <c r="G100" s="62"/>
      <c r="H100" s="62"/>
    </row>
    <row r="101" spans="1:8" ht="33.75">
      <c r="A101" s="63"/>
      <c r="B101" s="32" t="s">
        <v>197</v>
      </c>
      <c r="C101" s="62"/>
      <c r="D101" s="62"/>
      <c r="E101" s="62"/>
      <c r="F101" s="62"/>
      <c r="G101" s="62"/>
      <c r="H101" s="62"/>
    </row>
    <row r="102" spans="1:8" ht="22.5">
      <c r="A102" s="63"/>
      <c r="B102" s="32" t="s">
        <v>198</v>
      </c>
      <c r="C102" s="62"/>
      <c r="D102" s="62"/>
      <c r="E102" s="62"/>
      <c r="F102" s="62"/>
      <c r="G102" s="62"/>
      <c r="H102" s="62"/>
    </row>
    <row r="103" spans="1:8" ht="12.75">
      <c r="A103" s="63"/>
      <c r="B103" s="32" t="s">
        <v>199</v>
      </c>
      <c r="C103" s="62"/>
      <c r="D103" s="62"/>
      <c r="E103" s="62"/>
      <c r="F103" s="62"/>
      <c r="G103" s="62"/>
      <c r="H103" s="62"/>
    </row>
    <row r="104" spans="1:8" ht="12.75">
      <c r="A104" s="63"/>
      <c r="B104" s="32" t="s">
        <v>200</v>
      </c>
      <c r="C104" s="62"/>
      <c r="D104" s="62"/>
      <c r="E104" s="62"/>
      <c r="F104" s="62"/>
      <c r="G104" s="62"/>
      <c r="H104" s="62"/>
    </row>
    <row r="105" spans="1:8" ht="32.25">
      <c r="A105" s="23">
        <v>5</v>
      </c>
      <c r="B105" s="33" t="s">
        <v>201</v>
      </c>
      <c r="C105" s="30"/>
      <c r="D105" s="34">
        <v>0.4</v>
      </c>
      <c r="E105" s="34">
        <v>0.4</v>
      </c>
      <c r="F105" s="34">
        <v>0.4</v>
      </c>
      <c r="G105" s="34">
        <v>0.4</v>
      </c>
      <c r="H105" s="34"/>
    </row>
    <row r="106" spans="1:8" ht="22.5">
      <c r="A106" s="63"/>
      <c r="B106" s="32" t="s">
        <v>202</v>
      </c>
      <c r="C106" s="62" t="s">
        <v>203</v>
      </c>
      <c r="D106" s="59"/>
      <c r="E106" s="59"/>
      <c r="F106" s="59"/>
      <c r="G106" s="59"/>
      <c r="H106" s="59"/>
    </row>
    <row r="107" spans="1:8" ht="12.75">
      <c r="A107" s="63"/>
      <c r="B107" s="32" t="s">
        <v>204</v>
      </c>
      <c r="C107" s="62"/>
      <c r="D107" s="60"/>
      <c r="E107" s="60"/>
      <c r="F107" s="60"/>
      <c r="G107" s="60"/>
      <c r="H107" s="60"/>
    </row>
    <row r="108" spans="1:8" ht="22.5">
      <c r="A108" s="63"/>
      <c r="B108" s="32" t="s">
        <v>205</v>
      </c>
      <c r="C108" s="62"/>
      <c r="D108" s="61"/>
      <c r="E108" s="61"/>
      <c r="F108" s="61"/>
      <c r="G108" s="61"/>
      <c r="H108" s="61"/>
    </row>
    <row r="109" spans="1:8" ht="32.25">
      <c r="A109" s="23">
        <v>6</v>
      </c>
      <c r="B109" s="33" t="s">
        <v>206</v>
      </c>
      <c r="C109" s="30"/>
      <c r="D109" s="34">
        <v>0.09</v>
      </c>
      <c r="E109" s="34">
        <v>0.09</v>
      </c>
      <c r="F109" s="34">
        <v>0.09</v>
      </c>
      <c r="G109" s="34">
        <v>0.09</v>
      </c>
      <c r="H109" s="34">
        <v>0.09</v>
      </c>
    </row>
    <row r="110" spans="1:8" ht="45">
      <c r="A110" s="63"/>
      <c r="B110" s="32" t="s">
        <v>207</v>
      </c>
      <c r="C110" s="30" t="s">
        <v>208</v>
      </c>
      <c r="D110" s="30"/>
      <c r="E110" s="30"/>
      <c r="F110" s="30"/>
      <c r="H110" s="30"/>
    </row>
    <row r="111" spans="1:8" ht="22.5">
      <c r="A111" s="63"/>
      <c r="B111" s="32" t="s">
        <v>209</v>
      </c>
      <c r="C111" s="30" t="s">
        <v>210</v>
      </c>
      <c r="D111" s="62"/>
      <c r="E111" s="62"/>
      <c r="F111" s="62"/>
      <c r="G111" s="62"/>
      <c r="H111" s="62"/>
    </row>
    <row r="112" spans="1:8" ht="35.25" customHeight="1">
      <c r="A112" s="63"/>
      <c r="B112" s="75" t="s">
        <v>211</v>
      </c>
      <c r="C112" s="62" t="s">
        <v>212</v>
      </c>
      <c r="D112" s="62"/>
      <c r="E112" s="62"/>
      <c r="F112" s="62"/>
      <c r="G112" s="62"/>
      <c r="H112" s="62"/>
    </row>
    <row r="113" spans="1:8" ht="30.75" customHeight="1">
      <c r="A113" s="63"/>
      <c r="B113" s="75"/>
      <c r="C113" s="62"/>
      <c r="D113" s="62"/>
      <c r="E113" s="62"/>
      <c r="F113" s="62"/>
      <c r="G113" s="62"/>
      <c r="H113" s="62"/>
    </row>
    <row r="114" spans="1:8" ht="40.5" customHeight="1">
      <c r="A114" s="63"/>
      <c r="B114" s="75"/>
      <c r="C114" s="62"/>
      <c r="D114" s="62"/>
      <c r="E114" s="62"/>
      <c r="F114" s="62"/>
      <c r="G114" s="62"/>
      <c r="H114" s="62"/>
    </row>
    <row r="115" spans="1:8" ht="21.75">
      <c r="A115" s="26">
        <v>7</v>
      </c>
      <c r="B115" s="33" t="s">
        <v>213</v>
      </c>
      <c r="C115" s="31"/>
      <c r="D115" s="40">
        <v>0.29</v>
      </c>
      <c r="E115" s="40">
        <v>0.29</v>
      </c>
      <c r="F115" s="40">
        <v>0.29</v>
      </c>
      <c r="G115" s="40">
        <v>0.29</v>
      </c>
      <c r="H115" s="40">
        <v>0.29</v>
      </c>
    </row>
    <row r="116" spans="1:8" ht="22.5">
      <c r="A116" s="26"/>
      <c r="B116" s="32" t="s">
        <v>214</v>
      </c>
      <c r="C116" s="31" t="s">
        <v>215</v>
      </c>
      <c r="D116" s="39"/>
      <c r="E116" s="39"/>
      <c r="F116" s="39"/>
      <c r="G116" s="39"/>
      <c r="H116" s="39"/>
    </row>
    <row r="117" spans="1:8" ht="21.75">
      <c r="A117" s="23">
        <v>8</v>
      </c>
      <c r="B117" s="33" t="s">
        <v>216</v>
      </c>
      <c r="C117" s="30"/>
      <c r="D117" s="34">
        <v>0</v>
      </c>
      <c r="E117" s="34">
        <v>0</v>
      </c>
      <c r="F117" s="34">
        <v>0</v>
      </c>
      <c r="G117" s="34">
        <v>0</v>
      </c>
      <c r="H117" s="34">
        <v>0</v>
      </c>
    </row>
    <row r="118" spans="1:8" ht="22.5">
      <c r="A118" s="63"/>
      <c r="B118" s="32" t="s">
        <v>217</v>
      </c>
      <c r="C118" s="30" t="s">
        <v>218</v>
      </c>
      <c r="D118" s="59"/>
      <c r="E118" s="59"/>
      <c r="F118" s="59"/>
      <c r="G118" s="59"/>
      <c r="H118" s="59"/>
    </row>
    <row r="119" spans="1:8" ht="56.25">
      <c r="A119" s="63"/>
      <c r="B119" s="32" t="s">
        <v>219</v>
      </c>
      <c r="C119" s="30" t="s">
        <v>220</v>
      </c>
      <c r="D119" s="60"/>
      <c r="E119" s="60"/>
      <c r="F119" s="60"/>
      <c r="G119" s="60"/>
      <c r="H119" s="60"/>
    </row>
    <row r="120" spans="1:8" ht="12.75">
      <c r="A120" s="63"/>
      <c r="B120" s="32" t="s">
        <v>221</v>
      </c>
      <c r="C120" s="30" t="s">
        <v>222</v>
      </c>
      <c r="D120" s="60"/>
      <c r="E120" s="60"/>
      <c r="F120" s="60"/>
      <c r="G120" s="60"/>
      <c r="H120" s="60"/>
    </row>
    <row r="121" spans="1:8" ht="56.25">
      <c r="A121" s="63"/>
      <c r="B121" s="32" t="s">
        <v>223</v>
      </c>
      <c r="C121" s="30" t="s">
        <v>224</v>
      </c>
      <c r="D121" s="61"/>
      <c r="E121" s="61"/>
      <c r="F121" s="61"/>
      <c r="G121" s="61"/>
      <c r="H121" s="61"/>
    </row>
    <row r="122" spans="1:8" ht="21.75">
      <c r="A122" s="34" t="s">
        <v>225</v>
      </c>
      <c r="B122" s="33" t="s">
        <v>226</v>
      </c>
      <c r="C122" s="30"/>
      <c r="D122" s="34">
        <f>D123+D130+D140+D144</f>
        <v>13.04</v>
      </c>
      <c r="E122" s="34">
        <f>E123+E130+E140+E144</f>
        <v>13.04</v>
      </c>
      <c r="F122" s="34">
        <f>F123+F130+F140+F144</f>
        <v>13.409999999999998</v>
      </c>
      <c r="G122" s="34">
        <f>G123+G130+G140+G144</f>
        <v>28.64</v>
      </c>
      <c r="H122" s="34">
        <f>H123+H130+H140+H144</f>
        <v>13.04</v>
      </c>
    </row>
    <row r="123" spans="1:8" ht="21.75">
      <c r="A123" s="34">
        <v>1</v>
      </c>
      <c r="B123" s="33" t="s">
        <v>227</v>
      </c>
      <c r="C123" s="30"/>
      <c r="D123" s="44">
        <f>D124+D129</f>
        <v>4.3999999999999995</v>
      </c>
      <c r="E123" s="44">
        <f>E124+E129</f>
        <v>4.3999999999999995</v>
      </c>
      <c r="F123" s="44">
        <f>F124+F129</f>
        <v>4.3999999999999995</v>
      </c>
      <c r="G123" s="44">
        <f>G124+G129</f>
        <v>4.3999999999999995</v>
      </c>
      <c r="H123" s="44">
        <f>H124+H129</f>
        <v>4.3999999999999995</v>
      </c>
    </row>
    <row r="124" spans="1:8" ht="22.5">
      <c r="A124" s="62"/>
      <c r="B124" s="32" t="s">
        <v>228</v>
      </c>
      <c r="C124" s="30" t="s">
        <v>229</v>
      </c>
      <c r="D124" s="62">
        <v>4.09</v>
      </c>
      <c r="E124" s="62">
        <v>4.09</v>
      </c>
      <c r="F124" s="62">
        <v>4.09</v>
      </c>
      <c r="G124" s="62">
        <v>4.09</v>
      </c>
      <c r="H124" s="62">
        <v>4.09</v>
      </c>
    </row>
    <row r="125" spans="1:8" ht="22.5">
      <c r="A125" s="62"/>
      <c r="B125" s="32" t="s">
        <v>230</v>
      </c>
      <c r="C125" s="30" t="s">
        <v>94</v>
      </c>
      <c r="D125" s="62"/>
      <c r="E125" s="62"/>
      <c r="F125" s="62"/>
      <c r="G125" s="62"/>
      <c r="H125" s="62"/>
    </row>
    <row r="126" spans="1:8" ht="33.75">
      <c r="A126" s="62"/>
      <c r="B126" s="32" t="s">
        <v>231</v>
      </c>
      <c r="C126" s="30" t="s">
        <v>94</v>
      </c>
      <c r="D126" s="62"/>
      <c r="E126" s="62"/>
      <c r="F126" s="62"/>
      <c r="G126" s="62"/>
      <c r="H126" s="62"/>
    </row>
    <row r="127" spans="1:8" ht="12.75">
      <c r="A127" s="62"/>
      <c r="B127" s="32" t="s">
        <v>232</v>
      </c>
      <c r="C127" s="30" t="s">
        <v>92</v>
      </c>
      <c r="D127" s="62"/>
      <c r="E127" s="62"/>
      <c r="F127" s="62"/>
      <c r="G127" s="62"/>
      <c r="H127" s="62"/>
    </row>
    <row r="128" spans="1:8" ht="22.5">
      <c r="A128" s="62"/>
      <c r="B128" s="32" t="s">
        <v>233</v>
      </c>
      <c r="C128" s="30" t="s">
        <v>229</v>
      </c>
      <c r="D128" s="62"/>
      <c r="E128" s="62"/>
      <c r="F128" s="62"/>
      <c r="G128" s="62"/>
      <c r="H128" s="62"/>
    </row>
    <row r="129" spans="1:8" ht="22.5">
      <c r="A129" s="62"/>
      <c r="B129" s="32" t="s">
        <v>234</v>
      </c>
      <c r="C129" s="30" t="s">
        <v>94</v>
      </c>
      <c r="D129" s="30">
        <v>0.31</v>
      </c>
      <c r="E129" s="30">
        <v>0.31</v>
      </c>
      <c r="F129" s="30">
        <v>0.31</v>
      </c>
      <c r="G129" s="30">
        <v>0.31</v>
      </c>
      <c r="H129" s="30">
        <v>0.31</v>
      </c>
    </row>
    <row r="130" spans="1:8" ht="53.25">
      <c r="A130" s="34">
        <v>2</v>
      </c>
      <c r="B130" s="33" t="s">
        <v>235</v>
      </c>
      <c r="C130" s="30"/>
      <c r="D130" s="34">
        <v>6.22</v>
      </c>
      <c r="E130" s="34">
        <v>6.22</v>
      </c>
      <c r="F130" s="34">
        <v>6.22</v>
      </c>
      <c r="G130" s="34">
        <v>6.22</v>
      </c>
      <c r="H130" s="34">
        <v>6.22</v>
      </c>
    </row>
    <row r="131" spans="1:8" ht="22.5">
      <c r="A131" s="62"/>
      <c r="B131" s="32" t="s">
        <v>236</v>
      </c>
      <c r="C131" s="62" t="s">
        <v>218</v>
      </c>
      <c r="D131" s="59"/>
      <c r="E131" s="59"/>
      <c r="F131" s="59"/>
      <c r="G131" s="59"/>
      <c r="H131" s="59"/>
    </row>
    <row r="132" spans="1:8" ht="22.5">
      <c r="A132" s="62"/>
      <c r="B132" s="32" t="s">
        <v>237</v>
      </c>
      <c r="C132" s="62"/>
      <c r="D132" s="60"/>
      <c r="E132" s="60"/>
      <c r="F132" s="60"/>
      <c r="G132" s="60"/>
      <c r="H132" s="60"/>
    </row>
    <row r="133" spans="1:8" ht="22.5">
      <c r="A133" s="62"/>
      <c r="B133" s="32" t="s">
        <v>238</v>
      </c>
      <c r="C133" s="62"/>
      <c r="D133" s="60"/>
      <c r="E133" s="60"/>
      <c r="F133" s="60"/>
      <c r="G133" s="60"/>
      <c r="H133" s="60"/>
    </row>
    <row r="134" spans="1:8" ht="12.75">
      <c r="A134" s="62"/>
      <c r="B134" s="32" t="s">
        <v>239</v>
      </c>
      <c r="C134" s="62"/>
      <c r="D134" s="60"/>
      <c r="E134" s="60"/>
      <c r="F134" s="60"/>
      <c r="G134" s="60"/>
      <c r="H134" s="60"/>
    </row>
    <row r="135" spans="1:8" ht="33.75">
      <c r="A135" s="62"/>
      <c r="B135" s="32" t="s">
        <v>240</v>
      </c>
      <c r="C135" s="62" t="s">
        <v>93</v>
      </c>
      <c r="D135" s="60"/>
      <c r="E135" s="60"/>
      <c r="F135" s="60"/>
      <c r="G135" s="60"/>
      <c r="H135" s="60"/>
    </row>
    <row r="136" spans="1:8" ht="12.75">
      <c r="A136" s="62"/>
      <c r="B136" s="32" t="s">
        <v>241</v>
      </c>
      <c r="C136" s="62"/>
      <c r="D136" s="60"/>
      <c r="E136" s="60"/>
      <c r="F136" s="60"/>
      <c r="G136" s="60"/>
      <c r="H136" s="60"/>
    </row>
    <row r="137" spans="1:8" ht="12.75">
      <c r="A137" s="62"/>
      <c r="B137" s="32" t="s">
        <v>242</v>
      </c>
      <c r="C137" s="62"/>
      <c r="D137" s="60"/>
      <c r="E137" s="60"/>
      <c r="F137" s="60"/>
      <c r="G137" s="60"/>
      <c r="H137" s="60"/>
    </row>
    <row r="138" spans="1:8" ht="12.75">
      <c r="A138" s="62"/>
      <c r="B138" s="32" t="s">
        <v>243</v>
      </c>
      <c r="C138" s="30" t="s">
        <v>244</v>
      </c>
      <c r="D138" s="60"/>
      <c r="E138" s="60"/>
      <c r="F138" s="60"/>
      <c r="G138" s="60"/>
      <c r="H138" s="60"/>
    </row>
    <row r="139" spans="1:8" ht="12.75">
      <c r="A139" s="62"/>
      <c r="B139" s="32" t="s">
        <v>245</v>
      </c>
      <c r="C139" s="30" t="s">
        <v>203</v>
      </c>
      <c r="D139" s="61"/>
      <c r="E139" s="61"/>
      <c r="F139" s="61"/>
      <c r="G139" s="61"/>
      <c r="H139" s="61"/>
    </row>
    <row r="140" spans="1:8" ht="21.75">
      <c r="A140" s="34">
        <v>3</v>
      </c>
      <c r="B140" s="33" t="s">
        <v>246</v>
      </c>
      <c r="C140" s="30"/>
      <c r="D140" s="34">
        <f>D142+D141</f>
        <v>1.56</v>
      </c>
      <c r="E140" s="34">
        <f>E141+E142</f>
        <v>1.56</v>
      </c>
      <c r="F140" s="34">
        <f>F141+F142+F143</f>
        <v>1.9300000000000002</v>
      </c>
      <c r="G140" s="34">
        <f>G141+G142+G143</f>
        <v>17.16</v>
      </c>
      <c r="H140" s="34">
        <f>H141+H142</f>
        <v>1.56</v>
      </c>
    </row>
    <row r="141" spans="1:8" ht="22.5">
      <c r="A141" s="62"/>
      <c r="B141" s="32" t="s">
        <v>247</v>
      </c>
      <c r="C141" s="30" t="s">
        <v>249</v>
      </c>
      <c r="D141" s="30">
        <v>1.44</v>
      </c>
      <c r="E141" s="30">
        <v>1.44</v>
      </c>
      <c r="F141" s="30">
        <v>1.44</v>
      </c>
      <c r="G141" s="30">
        <v>1.44</v>
      </c>
      <c r="H141" s="30">
        <v>1.44</v>
      </c>
    </row>
    <row r="142" spans="1:8" ht="56.25">
      <c r="A142" s="62"/>
      <c r="B142" s="32" t="s">
        <v>248</v>
      </c>
      <c r="C142" s="30" t="s">
        <v>92</v>
      </c>
      <c r="D142" s="30">
        <v>0.12</v>
      </c>
      <c r="E142" s="30">
        <v>0.12</v>
      </c>
      <c r="F142" s="30">
        <v>0.12</v>
      </c>
      <c r="G142" s="30">
        <v>0.12</v>
      </c>
      <c r="H142" s="30">
        <v>0.12</v>
      </c>
    </row>
    <row r="143" spans="1:8" ht="56.25">
      <c r="A143" s="62"/>
      <c r="B143" s="32" t="s">
        <v>250</v>
      </c>
      <c r="C143" s="30" t="s">
        <v>251</v>
      </c>
      <c r="D143" s="37"/>
      <c r="E143" s="37"/>
      <c r="F143" s="37">
        <v>0.37</v>
      </c>
      <c r="G143" s="37">
        <v>15.6</v>
      </c>
      <c r="H143" s="37"/>
    </row>
    <row r="144" spans="1:8" ht="45">
      <c r="A144" s="23">
        <v>4</v>
      </c>
      <c r="B144" s="24" t="s">
        <v>0</v>
      </c>
      <c r="C144" s="12" t="s">
        <v>1</v>
      </c>
      <c r="D144" s="23">
        <v>0.86</v>
      </c>
      <c r="E144" s="23">
        <v>0.86</v>
      </c>
      <c r="F144" s="23">
        <v>0.86</v>
      </c>
      <c r="G144" s="23">
        <v>0.86</v>
      </c>
      <c r="H144" s="23">
        <v>0.86</v>
      </c>
    </row>
    <row r="145" spans="1:8" ht="33.75">
      <c r="A145" s="34" t="s">
        <v>2</v>
      </c>
      <c r="B145" s="33" t="s">
        <v>3</v>
      </c>
      <c r="C145" s="30" t="s">
        <v>108</v>
      </c>
      <c r="D145" s="44">
        <v>3.93</v>
      </c>
      <c r="E145" s="44">
        <v>3.93</v>
      </c>
      <c r="F145" s="44">
        <v>3.93</v>
      </c>
      <c r="G145" s="44">
        <v>3.93</v>
      </c>
      <c r="H145" s="44">
        <v>3.93</v>
      </c>
    </row>
    <row r="146" spans="1:8" ht="42" customHeight="1">
      <c r="A146" s="66" t="s">
        <v>4</v>
      </c>
      <c r="B146" s="66"/>
      <c r="C146" s="27"/>
      <c r="D146" s="23">
        <v>1.34</v>
      </c>
      <c r="E146" s="23">
        <v>1.34</v>
      </c>
      <c r="F146" s="23">
        <v>1.34</v>
      </c>
      <c r="G146" s="23">
        <v>1.34</v>
      </c>
      <c r="H146" s="23">
        <v>1.34</v>
      </c>
    </row>
    <row r="147" spans="1:8" ht="12.75">
      <c r="A147" s="23"/>
      <c r="B147" s="24" t="s">
        <v>5</v>
      </c>
      <c r="C147" s="12"/>
      <c r="D147" s="44">
        <f>D11+D80+D122+D145+D146</f>
        <v>21.485</v>
      </c>
      <c r="E147" s="44">
        <f>E11+E80+E122+E145+E146</f>
        <v>20.88</v>
      </c>
      <c r="F147" s="44">
        <f>F11+F80+F122+F145+F146</f>
        <v>21.595</v>
      </c>
      <c r="G147" s="44">
        <f>G11+G80+G122+G145+G146</f>
        <v>36.955000000000005</v>
      </c>
      <c r="H147" s="44">
        <f>H146+H145+H122+H80+H11</f>
        <v>20.955</v>
      </c>
    </row>
    <row r="148" spans="1:8" ht="12.75">
      <c r="A148" s="23"/>
      <c r="B148" s="25" t="s">
        <v>6</v>
      </c>
      <c r="C148" s="12"/>
      <c r="D148" s="12">
        <v>0.05</v>
      </c>
      <c r="E148" s="12">
        <v>0.05</v>
      </c>
      <c r="F148" s="12">
        <v>0.05</v>
      </c>
      <c r="G148" s="12">
        <v>0.05</v>
      </c>
      <c r="H148" s="12">
        <v>0.05</v>
      </c>
    </row>
    <row r="149" spans="1:8" ht="67.5">
      <c r="A149" s="23" t="s">
        <v>7</v>
      </c>
      <c r="B149" s="25" t="s">
        <v>8</v>
      </c>
      <c r="C149" s="12" t="s">
        <v>9</v>
      </c>
      <c r="D149" s="12">
        <v>0.2</v>
      </c>
      <c r="E149" s="12">
        <v>0.2</v>
      </c>
      <c r="F149" s="12">
        <v>0.2</v>
      </c>
      <c r="G149" s="12">
        <v>0.2</v>
      </c>
      <c r="H149" s="12">
        <v>0.2</v>
      </c>
    </row>
    <row r="150" spans="1:8" ht="22.5">
      <c r="A150" s="23" t="s">
        <v>7</v>
      </c>
      <c r="B150" s="25" t="s">
        <v>10</v>
      </c>
      <c r="C150" s="12"/>
      <c r="D150" s="12">
        <v>0.65</v>
      </c>
      <c r="E150" s="12">
        <v>0.65</v>
      </c>
      <c r="F150" s="12">
        <v>0.65</v>
      </c>
      <c r="G150" s="12">
        <v>0.65</v>
      </c>
      <c r="H150" s="12"/>
    </row>
    <row r="151" spans="1:8" ht="12.75">
      <c r="A151" s="26"/>
      <c r="B151" s="28" t="s">
        <v>11</v>
      </c>
      <c r="C151" s="28"/>
      <c r="D151" s="27">
        <v>0.2</v>
      </c>
      <c r="E151" s="27">
        <v>0.2</v>
      </c>
      <c r="F151" s="27"/>
      <c r="G151" s="27">
        <v>0.2</v>
      </c>
      <c r="H151" s="27"/>
    </row>
    <row r="152" spans="1:8" ht="12.75">
      <c r="A152" s="23"/>
      <c r="B152" s="41" t="s">
        <v>12</v>
      </c>
      <c r="C152" s="12"/>
      <c r="D152" s="12"/>
      <c r="E152" s="12"/>
      <c r="F152" s="12"/>
      <c r="G152" s="12"/>
      <c r="H152" s="12"/>
    </row>
    <row r="153" spans="1:8" ht="33.75">
      <c r="A153" s="23"/>
      <c r="B153" s="25" t="s">
        <v>13</v>
      </c>
      <c r="C153" s="12"/>
      <c r="D153" s="12"/>
      <c r="E153" s="12"/>
      <c r="F153" s="12"/>
      <c r="G153" s="12"/>
      <c r="H153" s="12"/>
    </row>
    <row r="154" spans="1:8" ht="12.75">
      <c r="A154" s="23"/>
      <c r="B154" s="25" t="s">
        <v>14</v>
      </c>
      <c r="C154" s="12"/>
      <c r="D154" s="12">
        <v>0.15</v>
      </c>
      <c r="E154" s="12">
        <v>0.15</v>
      </c>
      <c r="F154" s="12"/>
      <c r="G154" s="12">
        <v>0.15</v>
      </c>
      <c r="H154" s="12">
        <v>0.15</v>
      </c>
    </row>
    <row r="155" spans="1:8" ht="29.25" customHeight="1">
      <c r="A155" s="67" t="s">
        <v>15</v>
      </c>
      <c r="B155" s="67"/>
      <c r="C155" s="67"/>
      <c r="D155" s="67"/>
      <c r="E155" s="67"/>
      <c r="F155" s="67"/>
      <c r="G155" s="67"/>
      <c r="H155" s="18"/>
    </row>
    <row r="156" spans="1:8" ht="12.75">
      <c r="A156" s="64" t="s">
        <v>16</v>
      </c>
      <c r="B156" s="65"/>
      <c r="C156" s="65"/>
      <c r="D156" s="65"/>
      <c r="E156" s="65"/>
      <c r="F156" s="65"/>
      <c r="G156" s="65"/>
      <c r="H156" s="29"/>
    </row>
    <row r="157" spans="1:8" ht="12.75">
      <c r="A157" s="65"/>
      <c r="B157" s="65"/>
      <c r="C157" s="65"/>
      <c r="D157" s="65"/>
      <c r="E157" s="65"/>
      <c r="F157" s="65"/>
      <c r="G157" s="65"/>
      <c r="H157" s="29"/>
    </row>
    <row r="158" spans="1:8" ht="12.75">
      <c r="A158" s="64" t="s">
        <v>17</v>
      </c>
      <c r="B158" s="65"/>
      <c r="C158" s="65"/>
      <c r="D158" s="65"/>
      <c r="E158" s="65"/>
      <c r="F158" s="65"/>
      <c r="G158" s="65"/>
      <c r="H158" s="29"/>
    </row>
    <row r="159" spans="1:8" ht="12.75">
      <c r="A159" s="65"/>
      <c r="B159" s="65"/>
      <c r="C159" s="65"/>
      <c r="D159" s="65"/>
      <c r="E159" s="65"/>
      <c r="F159" s="65"/>
      <c r="G159" s="65"/>
      <c r="H159" s="29"/>
    </row>
    <row r="160" spans="1:8" ht="12.75">
      <c r="A160" s="65"/>
      <c r="B160" s="65"/>
      <c r="C160" s="65"/>
      <c r="D160" s="65"/>
      <c r="E160" s="65"/>
      <c r="F160" s="65"/>
      <c r="G160" s="65"/>
      <c r="H160" s="29"/>
    </row>
  </sheetData>
  <sheetProtection/>
  <mergeCells count="153">
    <mergeCell ref="H106:H108"/>
    <mergeCell ref="D6:D8"/>
    <mergeCell ref="E6:E8"/>
    <mergeCell ref="A2:G3"/>
    <mergeCell ref="A5:A10"/>
    <mergeCell ref="B5:B10"/>
    <mergeCell ref="C5:C10"/>
    <mergeCell ref="F6:G6"/>
    <mergeCell ref="F7:F8"/>
    <mergeCell ref="G9:G10"/>
    <mergeCell ref="D5:H5"/>
    <mergeCell ref="D13:D17"/>
    <mergeCell ref="A13:A17"/>
    <mergeCell ref="A18:A27"/>
    <mergeCell ref="A43:A47"/>
    <mergeCell ref="C43:C46"/>
    <mergeCell ref="C18:C27"/>
    <mergeCell ref="A29:A41"/>
    <mergeCell ref="C29:C40"/>
    <mergeCell ref="D29:D41"/>
    <mergeCell ref="A48:A59"/>
    <mergeCell ref="C48:C53"/>
    <mergeCell ref="C55:C58"/>
    <mergeCell ref="A60:A65"/>
    <mergeCell ref="C60:C61"/>
    <mergeCell ref="C62:C63"/>
    <mergeCell ref="C64:C65"/>
    <mergeCell ref="A76:A77"/>
    <mergeCell ref="A72:A74"/>
    <mergeCell ref="C72:C73"/>
    <mergeCell ref="D66:D71"/>
    <mergeCell ref="A66:A71"/>
    <mergeCell ref="C66:C70"/>
    <mergeCell ref="D76:D77"/>
    <mergeCell ref="A94:A96"/>
    <mergeCell ref="C94:C96"/>
    <mergeCell ref="A82:A86"/>
    <mergeCell ref="A88:A92"/>
    <mergeCell ref="C88:C92"/>
    <mergeCell ref="A78:A79"/>
    <mergeCell ref="A106:A108"/>
    <mergeCell ref="C106:C108"/>
    <mergeCell ref="D99:D104"/>
    <mergeCell ref="G124:G128"/>
    <mergeCell ref="A118:A121"/>
    <mergeCell ref="A124:A129"/>
    <mergeCell ref="G99:G104"/>
    <mergeCell ref="A98:A104"/>
    <mergeCell ref="G118:G121"/>
    <mergeCell ref="E118:E121"/>
    <mergeCell ref="C112:C114"/>
    <mergeCell ref="E124:E128"/>
    <mergeCell ref="F124:F128"/>
    <mergeCell ref="D124:D128"/>
    <mergeCell ref="F118:F121"/>
    <mergeCell ref="D111:D114"/>
    <mergeCell ref="E111:E114"/>
    <mergeCell ref="D118:D121"/>
    <mergeCell ref="A131:A139"/>
    <mergeCell ref="C131:C134"/>
    <mergeCell ref="C135:C137"/>
    <mergeCell ref="G13:G17"/>
    <mergeCell ref="A110:A114"/>
    <mergeCell ref="C98:C104"/>
    <mergeCell ref="E99:E104"/>
    <mergeCell ref="F99:F104"/>
    <mergeCell ref="E66:E71"/>
    <mergeCell ref="B112:B114"/>
    <mergeCell ref="D72:D74"/>
    <mergeCell ref="F76:F77"/>
    <mergeCell ref="E29:E41"/>
    <mergeCell ref="F29:F41"/>
    <mergeCell ref="E18:E27"/>
    <mergeCell ref="D18:D27"/>
    <mergeCell ref="G18:G27"/>
    <mergeCell ref="E43:E47"/>
    <mergeCell ref="F60:F65"/>
    <mergeCell ref="E48:E59"/>
    <mergeCell ref="F48:F59"/>
    <mergeCell ref="G48:G59"/>
    <mergeCell ref="F18:F27"/>
    <mergeCell ref="G43:G47"/>
    <mergeCell ref="G60:G65"/>
    <mergeCell ref="F43:F47"/>
    <mergeCell ref="D43:D47"/>
    <mergeCell ref="D60:D65"/>
    <mergeCell ref="E60:E65"/>
    <mergeCell ref="D48:D59"/>
    <mergeCell ref="G29:G41"/>
    <mergeCell ref="H18:H27"/>
    <mergeCell ref="A156:G157"/>
    <mergeCell ref="E78:E79"/>
    <mergeCell ref="F78:F79"/>
    <mergeCell ref="G78:G79"/>
    <mergeCell ref="E94:E96"/>
    <mergeCell ref="F94:F96"/>
    <mergeCell ref="G94:G96"/>
    <mergeCell ref="E82:E86"/>
    <mergeCell ref="F82:F86"/>
    <mergeCell ref="H9:H10"/>
    <mergeCell ref="H6:H8"/>
    <mergeCell ref="H13:H17"/>
    <mergeCell ref="E9:E10"/>
    <mergeCell ref="E13:E17"/>
    <mergeCell ref="F13:F17"/>
    <mergeCell ref="D9:D10"/>
    <mergeCell ref="G7:G8"/>
    <mergeCell ref="F9:F10"/>
    <mergeCell ref="H66:H71"/>
    <mergeCell ref="F66:F71"/>
    <mergeCell ref="G66:G71"/>
    <mergeCell ref="H29:H41"/>
    <mergeCell ref="H43:H47"/>
    <mergeCell ref="H48:H59"/>
    <mergeCell ref="H60:H65"/>
    <mergeCell ref="A158:G160"/>
    <mergeCell ref="A146:B146"/>
    <mergeCell ref="A155:G155"/>
    <mergeCell ref="A141:A143"/>
    <mergeCell ref="G82:G86"/>
    <mergeCell ref="G72:G74"/>
    <mergeCell ref="G111:G114"/>
    <mergeCell ref="E72:E74"/>
    <mergeCell ref="F72:F74"/>
    <mergeCell ref="E76:E77"/>
    <mergeCell ref="G76:G77"/>
    <mergeCell ref="G106:G108"/>
    <mergeCell ref="H82:H86"/>
    <mergeCell ref="H76:H77"/>
    <mergeCell ref="H78:H79"/>
    <mergeCell ref="H72:H74"/>
    <mergeCell ref="H99:H104"/>
    <mergeCell ref="H94:H96"/>
    <mergeCell ref="G88:G92"/>
    <mergeCell ref="H88:H92"/>
    <mergeCell ref="D78:D79"/>
    <mergeCell ref="D88:D92"/>
    <mergeCell ref="E88:E92"/>
    <mergeCell ref="H111:H114"/>
    <mergeCell ref="D106:D108"/>
    <mergeCell ref="E106:E108"/>
    <mergeCell ref="F106:F108"/>
    <mergeCell ref="D82:D86"/>
    <mergeCell ref="D94:D96"/>
    <mergeCell ref="F88:F92"/>
    <mergeCell ref="H118:H121"/>
    <mergeCell ref="F111:F114"/>
    <mergeCell ref="H124:H128"/>
    <mergeCell ref="D131:D139"/>
    <mergeCell ref="E131:E139"/>
    <mergeCell ref="F131:F139"/>
    <mergeCell ref="G131:G139"/>
    <mergeCell ref="H131:H13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2016-04-11T12:54:09Z</cp:lastPrinted>
  <dcterms:created xsi:type="dcterms:W3CDTF">2008-03-26T16:33:43Z</dcterms:created>
  <dcterms:modified xsi:type="dcterms:W3CDTF">2016-04-11T12:54:23Z</dcterms:modified>
  <cp:category/>
  <cp:version/>
  <cp:contentType/>
  <cp:contentStatus/>
</cp:coreProperties>
</file>